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R4\"/>
    </mc:Choice>
  </mc:AlternateContent>
  <bookViews>
    <workbookView xWindow="0" yWindow="0" windowWidth="15345" windowHeight="6315" tabRatio="910"/>
  </bookViews>
  <sheets>
    <sheet name="訪日外国人（市町村、国・地域別）" sheetId="22" r:id="rId1"/>
    <sheet name="訪日外国人（市町村、月別）" sheetId="21" r:id="rId2"/>
    <sheet name="訪日外国人（国・地域、月別）" sheetId="2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22" l="1"/>
  <c r="Y4" i="22"/>
  <c r="W5" i="22"/>
  <c r="Y5" i="22"/>
  <c r="W6" i="22"/>
  <c r="Y6" i="22"/>
  <c r="W7" i="22"/>
  <c r="Y7" i="22"/>
  <c r="W8" i="22"/>
  <c r="Y8" i="22"/>
  <c r="W9" i="22"/>
  <c r="Y9" i="22"/>
  <c r="W10" i="22"/>
  <c r="Y10" i="22"/>
  <c r="W11" i="22"/>
  <c r="Y11" i="22"/>
  <c r="W12" i="22"/>
  <c r="Y12" i="22"/>
  <c r="W13" i="22"/>
  <c r="Y13" i="22"/>
  <c r="W14" i="22"/>
  <c r="Y14" i="22"/>
  <c r="W15" i="22"/>
  <c r="Y15" i="22"/>
  <c r="W16" i="22"/>
  <c r="Y16" i="22"/>
  <c r="W17" i="22"/>
  <c r="Y17" i="22"/>
  <c r="W18" i="22"/>
  <c r="Y18" i="22"/>
  <c r="W19" i="22"/>
  <c r="Y19" i="22"/>
  <c r="W20" i="22"/>
  <c r="Y20" i="22"/>
  <c r="W21" i="22"/>
  <c r="Y21" i="22"/>
  <c r="W22" i="22"/>
  <c r="Y22" i="22"/>
  <c r="W23" i="22"/>
  <c r="Y23" i="22"/>
  <c r="W24" i="22"/>
  <c r="Y24" i="22"/>
  <c r="W25" i="22"/>
  <c r="Y25" i="22"/>
  <c r="W26" i="22"/>
  <c r="X26" i="22"/>
  <c r="Y26" i="22"/>
  <c r="W27" i="22"/>
  <c r="Y27" i="22" s="1"/>
  <c r="X27" i="22"/>
  <c r="W28" i="22"/>
  <c r="Y28" i="22"/>
  <c r="W29" i="22"/>
  <c r="Y29" i="22"/>
  <c r="W30" i="22"/>
  <c r="Y30" i="22"/>
  <c r="W31" i="22"/>
  <c r="Y31" i="22"/>
  <c r="W32" i="22"/>
  <c r="Y32" i="22"/>
  <c r="W33" i="22"/>
  <c r="Y33" i="22"/>
  <c r="W34" i="22"/>
  <c r="Y34" i="22"/>
  <c r="W35" i="22"/>
  <c r="Y35" i="22"/>
  <c r="W36" i="22"/>
  <c r="Y36" i="22"/>
  <c r="W37" i="22"/>
  <c r="Y37" i="22"/>
  <c r="W38" i="22"/>
  <c r="Y38" i="22"/>
  <c r="W39" i="22"/>
  <c r="Y39" i="22"/>
  <c r="W40" i="22"/>
  <c r="Y40" i="22"/>
  <c r="W41" i="22"/>
  <c r="Y41" i="22"/>
  <c r="W42" i="22"/>
  <c r="Y42" i="22"/>
  <c r="W43" i="22"/>
  <c r="Y43" i="22"/>
  <c r="W44" i="22"/>
  <c r="Y44" i="22"/>
  <c r="W45" i="22"/>
  <c r="Y45" i="22"/>
  <c r="W46" i="22"/>
  <c r="Y46" i="22"/>
  <c r="W47" i="22"/>
  <c r="Y47" i="22"/>
  <c r="W48" i="22"/>
  <c r="W49" i="22"/>
  <c r="W50" i="22"/>
  <c r="X50" i="22"/>
  <c r="Y50" i="22"/>
  <c r="W51" i="22"/>
  <c r="Y51" i="22" s="1"/>
  <c r="X51" i="22"/>
  <c r="W52" i="22"/>
  <c r="Y52" i="22"/>
  <c r="W53" i="22"/>
  <c r="Y53" i="22"/>
  <c r="W54" i="22"/>
  <c r="Y54" i="22"/>
  <c r="W55" i="22"/>
  <c r="Y55" i="22"/>
  <c r="W56" i="22"/>
  <c r="Y56" i="22"/>
  <c r="W57" i="22"/>
  <c r="Y57" i="22"/>
  <c r="W58" i="22"/>
  <c r="Y58" i="22"/>
  <c r="W59" i="22"/>
  <c r="Y59" i="22"/>
  <c r="W60" i="22"/>
  <c r="W61" i="22"/>
  <c r="W62" i="22"/>
  <c r="Y62" i="22"/>
  <c r="W63" i="22"/>
  <c r="Y63" i="22"/>
  <c r="W64" i="22"/>
  <c r="Y64" i="22"/>
  <c r="W65" i="22"/>
  <c r="Y65" i="22"/>
  <c r="W66" i="22"/>
  <c r="Y66" i="22"/>
  <c r="W67" i="22"/>
  <c r="Y67" i="22"/>
  <c r="W68" i="22"/>
  <c r="Y68" i="22"/>
  <c r="W69" i="22"/>
  <c r="Y69" i="22"/>
  <c r="W70" i="22"/>
  <c r="Y70" i="22"/>
  <c r="W71" i="22"/>
  <c r="Y71" i="22"/>
  <c r="W72" i="22"/>
  <c r="W73" i="22"/>
  <c r="W74" i="22"/>
  <c r="Y74" i="22" s="1"/>
  <c r="X74" i="22"/>
  <c r="W75" i="22"/>
  <c r="X75" i="22"/>
  <c r="Y75" i="22"/>
  <c r="I3" i="21" l="1"/>
  <c r="K3" i="21"/>
  <c r="R3" i="21"/>
  <c r="T3" i="21"/>
  <c r="I4" i="21"/>
  <c r="K4" i="21"/>
  <c r="R4" i="21"/>
  <c r="R26" i="21" s="1"/>
  <c r="T26" i="21" s="1"/>
  <c r="T4" i="21"/>
  <c r="I5" i="21"/>
  <c r="K5" i="21"/>
  <c r="R5" i="21"/>
  <c r="T5" i="21"/>
  <c r="I6" i="21"/>
  <c r="K6" i="21"/>
  <c r="R6" i="21"/>
  <c r="T6" i="21"/>
  <c r="I7" i="21"/>
  <c r="K7" i="21"/>
  <c r="R7" i="21"/>
  <c r="T7" i="21"/>
  <c r="I8" i="21"/>
  <c r="K8" i="21"/>
  <c r="R8" i="21"/>
  <c r="T8" i="21"/>
  <c r="I9" i="21"/>
  <c r="K9" i="21"/>
  <c r="R9" i="21"/>
  <c r="T9" i="21"/>
  <c r="I10" i="21"/>
  <c r="K10" i="21"/>
  <c r="R10" i="21"/>
  <c r="T10" i="21"/>
  <c r="I11" i="21"/>
  <c r="K11" i="21"/>
  <c r="R11" i="21"/>
  <c r="T11" i="21"/>
  <c r="I12" i="21"/>
  <c r="K12" i="21"/>
  <c r="R12" i="21"/>
  <c r="T12" i="21"/>
  <c r="I13" i="21"/>
  <c r="K13" i="21"/>
  <c r="R13" i="21"/>
  <c r="T13" i="21"/>
  <c r="I14" i="21"/>
  <c r="K14" i="21"/>
  <c r="R14" i="21"/>
  <c r="T14" i="21"/>
  <c r="I15" i="21"/>
  <c r="K15" i="21"/>
  <c r="R15" i="21"/>
  <c r="T15" i="21"/>
  <c r="I16" i="21"/>
  <c r="K16" i="21"/>
  <c r="R16" i="21"/>
  <c r="T16" i="21"/>
  <c r="I17" i="21"/>
  <c r="K17" i="21"/>
  <c r="R17" i="21"/>
  <c r="T17" i="21"/>
  <c r="I18" i="21"/>
  <c r="K18" i="21"/>
  <c r="R18" i="21"/>
  <c r="T18" i="21"/>
  <c r="I19" i="21"/>
  <c r="K19" i="21"/>
  <c r="R19" i="21"/>
  <c r="T19" i="21"/>
  <c r="I20" i="21"/>
  <c r="K20" i="21"/>
  <c r="R20" i="21"/>
  <c r="T20" i="21"/>
  <c r="I21" i="21"/>
  <c r="K21" i="21"/>
  <c r="R21" i="21"/>
  <c r="T21" i="21"/>
  <c r="I22" i="21"/>
  <c r="K22" i="21"/>
  <c r="R22" i="21"/>
  <c r="T22" i="21"/>
  <c r="I23" i="21"/>
  <c r="K23" i="21"/>
  <c r="R23" i="21"/>
  <c r="T23" i="21"/>
  <c r="I24" i="21"/>
  <c r="K24" i="21"/>
  <c r="R24" i="21"/>
  <c r="T24" i="21"/>
  <c r="I25" i="21"/>
  <c r="J25" i="21"/>
  <c r="K25" i="21"/>
  <c r="R25" i="21"/>
  <c r="T25" i="21" s="1"/>
  <c r="S25" i="21"/>
  <c r="I26" i="21"/>
  <c r="J26" i="21"/>
  <c r="K26" i="21" s="1"/>
  <c r="S26" i="21"/>
</calcChain>
</file>

<file path=xl/sharedStrings.xml><?xml version="1.0" encoding="utf-8"?>
<sst xmlns="http://schemas.openxmlformats.org/spreadsheetml/2006/main" count="332" uniqueCount="131">
  <si>
    <t>構成比</t>
    <rPh sb="0" eb="3">
      <t>コウセイヒ</t>
    </rPh>
    <phoneticPr fontId="1"/>
  </si>
  <si>
    <t>宿泊客延数</t>
    <rPh sb="0" eb="3">
      <t>シュクハクキャク</t>
    </rPh>
    <rPh sb="3" eb="5">
      <t>ノベスウ</t>
    </rPh>
    <phoneticPr fontId="1"/>
  </si>
  <si>
    <t>宿泊客数</t>
    <rPh sb="0" eb="2">
      <t>シュクハク</t>
    </rPh>
    <rPh sb="2" eb="4">
      <t>キャクスウ</t>
    </rPh>
    <phoneticPr fontId="1"/>
  </si>
  <si>
    <t>宿泊客延数比</t>
    <rPh sb="0" eb="3">
      <t>シュクハクキャク</t>
    </rPh>
    <rPh sb="3" eb="5">
      <t>ノベスウ</t>
    </rPh>
    <rPh sb="5" eb="6">
      <t>ヒ</t>
    </rPh>
    <phoneticPr fontId="1"/>
  </si>
  <si>
    <t>宿泊客数比</t>
    <rPh sb="0" eb="2">
      <t>シュクハク</t>
    </rPh>
    <rPh sb="2" eb="4">
      <t>キャクスウ</t>
    </rPh>
    <rPh sb="4" eb="5">
      <t>ヒ</t>
    </rPh>
    <phoneticPr fontId="1"/>
  </si>
  <si>
    <t>前年度計
(R３)</t>
    <rPh sb="0" eb="3">
      <t>ゼンネンド</t>
    </rPh>
    <rPh sb="3" eb="4">
      <t>ケイ</t>
    </rPh>
    <phoneticPr fontId="1"/>
  </si>
  <si>
    <t>年度計</t>
    <rPh sb="0" eb="3">
      <t>ネンドケイ</t>
    </rPh>
    <phoneticPr fontId="1"/>
  </si>
  <si>
    <t>前年度
(R３)
下期</t>
    <rPh sb="0" eb="3">
      <t>ゼンネンド</t>
    </rPh>
    <rPh sb="9" eb="11">
      <t>シモキ</t>
    </rPh>
    <phoneticPr fontId="1"/>
  </si>
  <si>
    <t>下期計</t>
    <rPh sb="0" eb="2">
      <t>シモキ</t>
    </rPh>
    <rPh sb="2" eb="3">
      <t>ケイ</t>
    </rPh>
    <phoneticPr fontId="1"/>
  </si>
  <si>
    <t>3月</t>
    <rPh sb="1" eb="2">
      <t>ガツ</t>
    </rPh>
    <phoneticPr fontId="1"/>
  </si>
  <si>
    <t>2月</t>
    <rPh sb="1" eb="2">
      <t>ガツ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</si>
  <si>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</si>
  <si>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</si>
  <si>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</si>
  <si>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</si>
  <si>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下期</t>
    <rPh sb="0" eb="2">
      <t>シモキ</t>
    </rPh>
    <phoneticPr fontId="1"/>
  </si>
  <si>
    <t>前年度
(R３)
上期</t>
    <rPh sb="0" eb="3">
      <t>ゼンネンド</t>
    </rPh>
    <rPh sb="9" eb="11">
      <t>カミキ</t>
    </rPh>
    <phoneticPr fontId="1"/>
  </si>
  <si>
    <t>宿泊客延数</t>
    <rPh sb="0" eb="2">
      <t>シュクハク</t>
    </rPh>
    <rPh sb="2" eb="3">
      <t>キャク</t>
    </rPh>
    <rPh sb="3" eb="5">
      <t>ノベスウ</t>
    </rPh>
    <phoneticPr fontId="1"/>
  </si>
  <si>
    <t>上期計</t>
    <rPh sb="0" eb="2">
      <t>カミキ</t>
    </rPh>
    <rPh sb="2" eb="3">
      <t>ケイ</t>
    </rPh>
    <phoneticPr fontId="1"/>
  </si>
  <si>
    <t>9月</t>
    <rPh sb="1" eb="2">
      <t>ガツ</t>
    </rPh>
    <phoneticPr fontId="1"/>
  </si>
  <si>
    <t>8月</t>
    <rPh sb="1" eb="2">
      <t>ガツ</t>
    </rPh>
    <phoneticPr fontId="1"/>
  </si>
  <si>
    <t>7月</t>
    <rPh sb="1" eb="2">
      <t>ガツ</t>
    </rPh>
    <phoneticPr fontId="1"/>
  </si>
  <si>
    <t>6月</t>
    <rPh sb="1" eb="2">
      <t>ガツ</t>
    </rPh>
    <phoneticPr fontId="1"/>
  </si>
  <si>
    <t>5月</t>
    <rPh sb="1" eb="2">
      <t>ガツ</t>
    </rPh>
    <phoneticPr fontId="1"/>
  </si>
  <si>
    <t>4月</t>
    <rPh sb="1" eb="2">
      <t>ツキ</t>
    </rPh>
    <phoneticPr fontId="1"/>
  </si>
  <si>
    <t>上期</t>
    <rPh sb="0" eb="2">
      <t>カミキ</t>
    </rPh>
    <phoneticPr fontId="1"/>
  </si>
  <si>
    <t>オーストラリア</t>
    <phoneticPr fontId="1"/>
  </si>
  <si>
    <t>カナダ</t>
    <phoneticPr fontId="1"/>
  </si>
  <si>
    <t>アメリカ</t>
    <phoneticPr fontId="1"/>
  </si>
  <si>
    <t>ドイツ</t>
    <phoneticPr fontId="1"/>
  </si>
  <si>
    <t>フランス</t>
    <phoneticPr fontId="1"/>
  </si>
  <si>
    <t>イギリス</t>
    <phoneticPr fontId="1"/>
  </si>
  <si>
    <t>ロシア</t>
    <phoneticPr fontId="1"/>
  </si>
  <si>
    <t>ベトナム</t>
    <phoneticPr fontId="1"/>
  </si>
  <si>
    <t>フィリピン</t>
    <phoneticPr fontId="1"/>
  </si>
  <si>
    <t>インドネシア</t>
    <phoneticPr fontId="1"/>
  </si>
  <si>
    <t>インド</t>
    <phoneticPr fontId="1"/>
  </si>
  <si>
    <t>タイ</t>
    <phoneticPr fontId="1"/>
  </si>
  <si>
    <t>マレーシア</t>
    <phoneticPr fontId="1"/>
  </si>
  <si>
    <t>シンガポール</t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</si>
  <si>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</si>
  <si>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</si>
  <si>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</si>
  <si>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</si>
  <si>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前年度
同期比</t>
    <rPh sb="0" eb="3">
      <t>ゼンネンド</t>
    </rPh>
    <rPh sb="4" eb="7">
      <t>ドウキヒ</t>
    </rPh>
    <phoneticPr fontId="1"/>
  </si>
  <si>
    <t>前年度計</t>
    <rPh sb="0" eb="3">
      <t>ゼンネンド</t>
    </rPh>
    <rPh sb="3" eb="4">
      <t>ケイ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</si>
  <si>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</si>
  <si>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</si>
  <si>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オセアニア</t>
    <phoneticPr fontId="1"/>
  </si>
  <si>
    <t>北米</t>
    <rPh sb="0" eb="2">
      <t>ホクベイ</t>
    </rPh>
    <phoneticPr fontId="1"/>
  </si>
  <si>
    <t>ヨーロッパ</t>
    <phoneticPr fontId="1"/>
  </si>
  <si>
    <t>アジア</t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</si>
  <si>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</si>
  <si>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</si>
  <si>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３．国・地域、月別</t>
    <rPh sb="2" eb="3">
      <t>クニ</t>
    </rPh>
    <rPh sb="4" eb="6">
      <t>チイキ</t>
    </rPh>
    <rPh sb="7" eb="9">
      <t>ツキベツ</t>
    </rPh>
    <phoneticPr fontId="1"/>
  </si>
  <si>
    <t>-</t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</si>
  <si>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1"/>
  </si>
  <si>
    <t>前年度</t>
    <rPh sb="0" eb="3">
      <t>ゼンネンド</t>
    </rPh>
    <phoneticPr fontId="1"/>
  </si>
  <si>
    <t>振興局計</t>
    <rPh sb="0" eb="3">
      <t>シンコウキョク</t>
    </rPh>
    <rPh sb="3" eb="4">
      <t>ケイ</t>
    </rPh>
    <phoneticPr fontId="1"/>
  </si>
  <si>
    <t>むかわ町</t>
    <rPh sb="3" eb="4">
      <t>チョウ</t>
    </rPh>
    <phoneticPr fontId="1"/>
  </si>
  <si>
    <t>厚真町</t>
    <rPh sb="0" eb="3">
      <t>アツマチョウ</t>
    </rPh>
    <phoneticPr fontId="1"/>
  </si>
  <si>
    <t>安平町</t>
    <rPh sb="0" eb="3">
      <t>アビラチョウ</t>
    </rPh>
    <phoneticPr fontId="1"/>
  </si>
  <si>
    <t>白老町</t>
    <rPh sb="0" eb="3">
      <t>シラオイチョウ</t>
    </rPh>
    <phoneticPr fontId="1"/>
  </si>
  <si>
    <t>壮瞥町</t>
    <rPh sb="0" eb="3">
      <t>ソウベツチョウ</t>
    </rPh>
    <phoneticPr fontId="1"/>
  </si>
  <si>
    <t>洞爺湖町</t>
    <rPh sb="0" eb="4">
      <t>トウヤコチョウ</t>
    </rPh>
    <phoneticPr fontId="1"/>
  </si>
  <si>
    <t>豊浦町</t>
    <rPh sb="0" eb="3">
      <t>トヨウラチョウ</t>
    </rPh>
    <phoneticPr fontId="1"/>
  </si>
  <si>
    <t>伊達市</t>
    <rPh sb="0" eb="3">
      <t>ダテシ</t>
    </rPh>
    <phoneticPr fontId="1"/>
  </si>
  <si>
    <t>登別市</t>
    <rPh sb="0" eb="3">
      <t>ノボリベツシ</t>
    </rPh>
    <phoneticPr fontId="1"/>
  </si>
  <si>
    <t>苫小牧市</t>
    <rPh sb="0" eb="3">
      <t>トマコマイ</t>
    </rPh>
    <rPh sb="3" eb="4">
      <t>シ</t>
    </rPh>
    <phoneticPr fontId="1"/>
  </si>
  <si>
    <t>室蘭市</t>
    <rPh sb="0" eb="3">
      <t>ムロランシ</t>
    </rPh>
    <phoneticPr fontId="1"/>
  </si>
  <si>
    <t>前年度比</t>
    <rPh sb="0" eb="4">
      <t>ゼンネンドヒ</t>
    </rPh>
    <phoneticPr fontId="1"/>
  </si>
  <si>
    <t>前年同期比</t>
    <rPh sb="0" eb="2">
      <t>ゼンネン</t>
    </rPh>
    <rPh sb="2" eb="4">
      <t>ドウキ</t>
    </rPh>
    <rPh sb="4" eb="5">
      <t>ヒ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</si>
  <si>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</si>
  <si>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9月</t>
  </si>
  <si>
    <t>8月</t>
  </si>
  <si>
    <t>7月</t>
  </si>
  <si>
    <t>6月</t>
  </si>
  <si>
    <t>4月</t>
    <rPh sb="1" eb="2">
      <t>ガツ</t>
    </rPh>
    <phoneticPr fontId="1"/>
  </si>
  <si>
    <t>市町村</t>
    <rPh sb="0" eb="3">
      <t>シチョウソン</t>
    </rPh>
    <phoneticPr fontId="1"/>
  </si>
  <si>
    <t>(単位：人、％)</t>
    <rPh sb="1" eb="3">
      <t>タンイ</t>
    </rPh>
    <rPh sb="4" eb="5">
      <t>ニン</t>
    </rPh>
    <phoneticPr fontId="1"/>
  </si>
  <si>
    <t>２．市町村、月別</t>
    <rPh sb="2" eb="5">
      <t>シチョウソン</t>
    </rPh>
    <rPh sb="6" eb="8">
      <t>ツキベツ</t>
    </rPh>
    <phoneticPr fontId="1"/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</si>
  <si>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</si>
  <si>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宿泊人数</t>
    </r>
  </si>
  <si>
    <t>振興局計</t>
    <rPh sb="0" eb="3">
      <t>シンコウキョク</t>
    </rPh>
    <rPh sb="3" eb="4">
      <t>ケイ</t>
    </rPh>
    <phoneticPr fontId="9"/>
  </si>
  <si>
    <t>-</t>
    <phoneticPr fontId="1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</si>
  <si>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9"/>
  </si>
  <si>
    <t>厚真町</t>
    <rPh sb="0" eb="3">
      <t>アツマチョウ</t>
    </rPh>
    <phoneticPr fontId="9"/>
  </si>
  <si>
    <t>安平町</t>
    <rPh sb="0" eb="3">
      <t>アビラチョウ</t>
    </rPh>
    <phoneticPr fontId="9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</si>
  <si>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9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</si>
  <si>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9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</si>
  <si>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9"/>
  </si>
  <si>
    <t>豊浦町</t>
    <rPh sb="0" eb="3">
      <t>トヨウラチョウ</t>
    </rPh>
    <phoneticPr fontId="9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</si>
  <si>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9"/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</si>
  <si>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9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</si>
  <si>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9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</si>
  <si>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9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</si>
  <si>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9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</si>
  <si>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9"/>
  </si>
  <si>
    <t>年度計</t>
    <rPh sb="0" eb="2">
      <t>ネンド</t>
    </rPh>
    <rPh sb="2" eb="3">
      <t>ケイ</t>
    </rPh>
    <phoneticPr fontId="9"/>
  </si>
  <si>
    <t>下期</t>
    <rPh sb="0" eb="2">
      <t>シモキ</t>
    </rPh>
    <phoneticPr fontId="9"/>
  </si>
  <si>
    <t>上期</t>
    <rPh sb="0" eb="2">
      <t>カミキ</t>
    </rPh>
    <phoneticPr fontId="9"/>
  </si>
  <si>
    <r>
      <rPr>
        <sz val="14"/>
        <rFont val="ＭＳ Ｐゴシック"/>
        <family val="3"/>
        <charset val="128"/>
      </rPr>
      <t>オーストラリア</t>
    </r>
    <phoneticPr fontId="9"/>
  </si>
  <si>
    <r>
      <rPr>
        <sz val="14"/>
        <rFont val="ＭＳ Ｐゴシック"/>
        <family val="3"/>
        <charset val="128"/>
      </rPr>
      <t>カナダ</t>
    </r>
    <phoneticPr fontId="9"/>
  </si>
  <si>
    <r>
      <rPr>
        <sz val="14"/>
        <rFont val="ＭＳ Ｐゴシック"/>
        <family val="3"/>
        <charset val="128"/>
      </rPr>
      <t>アメリカ</t>
    </r>
    <phoneticPr fontId="9"/>
  </si>
  <si>
    <r>
      <rPr>
        <sz val="14"/>
        <rFont val="ＭＳ Ｐゴシック"/>
        <family val="3"/>
        <charset val="128"/>
      </rPr>
      <t>ドイツ</t>
    </r>
    <phoneticPr fontId="9"/>
  </si>
  <si>
    <r>
      <rPr>
        <sz val="14"/>
        <rFont val="ＭＳ Ｐゴシック"/>
        <family val="3"/>
        <charset val="128"/>
      </rPr>
      <t>フランス</t>
    </r>
    <phoneticPr fontId="9"/>
  </si>
  <si>
    <r>
      <rPr>
        <sz val="14"/>
        <rFont val="ＭＳ Ｐゴシック"/>
        <family val="3"/>
        <charset val="128"/>
      </rPr>
      <t>イギリス</t>
    </r>
    <phoneticPr fontId="9"/>
  </si>
  <si>
    <r>
      <rPr>
        <sz val="14"/>
        <rFont val="ＭＳ Ｐゴシック"/>
        <family val="3"/>
        <charset val="128"/>
      </rPr>
      <t>ロシア</t>
    </r>
    <phoneticPr fontId="9"/>
  </si>
  <si>
    <t>ベトナム</t>
    <phoneticPr fontId="9"/>
  </si>
  <si>
    <t>フィリピン</t>
    <phoneticPr fontId="9"/>
  </si>
  <si>
    <t>インドネシア</t>
    <phoneticPr fontId="9"/>
  </si>
  <si>
    <r>
      <rPr>
        <sz val="14"/>
        <rFont val="ＭＳ Ｐゴシック"/>
        <family val="3"/>
        <charset val="128"/>
      </rPr>
      <t>インド</t>
    </r>
    <phoneticPr fontId="9"/>
  </si>
  <si>
    <r>
      <rPr>
        <sz val="14"/>
        <rFont val="ＭＳ Ｐゴシック"/>
        <family val="3"/>
        <charset val="128"/>
      </rPr>
      <t>タイ</t>
    </r>
    <phoneticPr fontId="9"/>
  </si>
  <si>
    <r>
      <rPr>
        <sz val="14"/>
        <rFont val="ＭＳ Ｐゴシック"/>
        <family val="3"/>
        <charset val="128"/>
      </rPr>
      <t>マレーシア</t>
    </r>
    <phoneticPr fontId="9"/>
  </si>
  <si>
    <r>
      <rPr>
        <sz val="14"/>
        <rFont val="ＭＳ Ｐゴシック"/>
        <family val="3"/>
        <charset val="128"/>
      </rPr>
      <t>シンガポール</t>
    </r>
    <phoneticPr fontId="9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</si>
  <si>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9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</si>
  <si>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9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</si>
  <si>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9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</si>
  <si>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9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</si>
  <si>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9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</si>
  <si>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9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</si>
  <si>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9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</si>
  <si>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9"/>
  </si>
  <si>
    <r>
      <rPr>
        <sz val="14"/>
        <rFont val="ＭＳ Ｐゴシック"/>
        <family val="3"/>
        <charset val="128"/>
      </rPr>
      <t>オセアニア</t>
    </r>
    <phoneticPr fontId="9"/>
  </si>
  <si>
    <t>北米</t>
    <rPh sb="0" eb="2">
      <t>ホクベイ</t>
    </rPh>
    <phoneticPr fontId="9"/>
  </si>
  <si>
    <t>ヨーロッパ</t>
    <phoneticPr fontId="9"/>
  </si>
  <si>
    <t>アジア</t>
    <phoneticPr fontId="9"/>
  </si>
  <si>
    <t>区分</t>
    <rPh sb="0" eb="2">
      <t>クブン</t>
    </rPh>
    <phoneticPr fontId="9"/>
  </si>
  <si>
    <t>市町</t>
    <rPh sb="0" eb="2">
      <t>シチョウ</t>
    </rPh>
    <phoneticPr fontId="9"/>
  </si>
  <si>
    <t>（単位：人、％）</t>
    <rPh sb="1" eb="3">
      <t>タンイ</t>
    </rPh>
    <rPh sb="4" eb="5">
      <t>ニン</t>
    </rPh>
    <phoneticPr fontId="9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</si>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</sst>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%"/>
    <numFmt numFmtId="178" formatCode="#,##0_ "/>
    <numFmt numFmtId="179" formatCode="#,##0_ ;[Red]\-#,##0\ "/>
    <numFmt numFmtId="180" formatCode="#,##0.0_);[Red]\(#,##0.0\)"/>
    <numFmt numFmtId="181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61">
    <border>
      <left/>
      <right/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177" fontId="0" fillId="2" borderId="3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0" fontId="0" fillId="0" borderId="12" xfId="0" applyBorder="1" applyAlignment="1">
      <alignment horizontal="center" vertical="center" shrinkToFit="1"/>
    </xf>
    <xf numFmtId="178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0" fontId="0" fillId="0" borderId="26" xfId="0" applyBorder="1" applyAlignment="1">
      <alignment horizontal="center" vertical="center" shrinkToFit="1"/>
    </xf>
    <xf numFmtId="177" fontId="0" fillId="2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7" fontId="0" fillId="2" borderId="31" xfId="0" applyNumberFormat="1" applyFill="1" applyBorder="1">
      <alignment vertical="center"/>
    </xf>
    <xf numFmtId="177" fontId="0" fillId="2" borderId="32" xfId="0" applyNumberFormat="1" applyFill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7" fontId="0" fillId="2" borderId="36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38" xfId="0" applyBorder="1" applyAlignment="1">
      <alignment horizontal="center" vertical="center" shrinkToFit="1"/>
    </xf>
    <xf numFmtId="178" fontId="0" fillId="2" borderId="39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  <xf numFmtId="176" fontId="0" fillId="2" borderId="43" xfId="0" applyNumberFormat="1" applyFill="1" applyBorder="1">
      <alignment vertical="center"/>
    </xf>
    <xf numFmtId="176" fontId="0" fillId="2" borderId="44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2" borderId="4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0" fontId="0" fillId="0" borderId="48" xfId="0" applyBorder="1" applyAlignment="1">
      <alignment horizontal="center" vertical="center" shrinkToFit="1"/>
    </xf>
    <xf numFmtId="177" fontId="0" fillId="2" borderId="49" xfId="0" applyNumberFormat="1" applyFill="1" applyBorder="1">
      <alignment vertical="center"/>
    </xf>
    <xf numFmtId="177" fontId="0" fillId="2" borderId="50" xfId="0" applyNumberFormat="1" applyFill="1" applyBorder="1">
      <alignment vertical="center"/>
    </xf>
    <xf numFmtId="177" fontId="0" fillId="2" borderId="51" xfId="0" applyNumberFormat="1" applyFill="1" applyBorder="1">
      <alignment vertical="center"/>
    </xf>
    <xf numFmtId="177" fontId="0" fillId="2" borderId="52" xfId="0" applyNumberFormat="1" applyFill="1" applyBorder="1">
      <alignment vertical="center"/>
    </xf>
    <xf numFmtId="177" fontId="0" fillId="2" borderId="53" xfId="0" applyNumberFormat="1" applyFill="1" applyBorder="1">
      <alignment vertical="center"/>
    </xf>
    <xf numFmtId="177" fontId="0" fillId="2" borderId="54" xfId="0" applyNumberFormat="1" applyFill="1" applyBorder="1">
      <alignment vertical="center"/>
    </xf>
    <xf numFmtId="177" fontId="0" fillId="2" borderId="55" xfId="0" applyNumberFormat="1" applyFill="1" applyBorder="1">
      <alignment vertical="center"/>
    </xf>
    <xf numFmtId="177" fontId="0" fillId="2" borderId="56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0" fontId="0" fillId="0" borderId="58" xfId="0" applyBorder="1" applyAlignment="1">
      <alignment horizontal="center" vertical="center" shrinkToFit="1"/>
    </xf>
    <xf numFmtId="177" fontId="0" fillId="2" borderId="17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8" fontId="4" fillId="2" borderId="37" xfId="0" applyNumberFormat="1" applyFont="1" applyFill="1" applyBorder="1">
      <alignment vertical="center"/>
    </xf>
    <xf numFmtId="178" fontId="0" fillId="2" borderId="29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8" fontId="4" fillId="2" borderId="62" xfId="0" applyNumberFormat="1" applyFont="1" applyFill="1" applyBorder="1">
      <alignment vertical="center"/>
    </xf>
    <xf numFmtId="178" fontId="0" fillId="2" borderId="63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65" xfId="0" applyNumberFormat="1" applyFill="1" applyBorder="1">
      <alignment vertical="center"/>
    </xf>
    <xf numFmtId="176" fontId="0" fillId="2" borderId="66" xfId="0" applyNumberFormat="1" applyFill="1" applyBorder="1">
      <alignment vertical="center"/>
    </xf>
    <xf numFmtId="176" fontId="0" fillId="2" borderId="67" xfId="0" applyNumberFormat="1" applyFill="1" applyBorder="1">
      <alignment vertical="center"/>
    </xf>
    <xf numFmtId="176" fontId="0" fillId="2" borderId="6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62" xfId="0" applyNumberFormat="1" applyFill="1" applyBorder="1">
      <alignment vertical="center"/>
    </xf>
    <xf numFmtId="0" fontId="0" fillId="0" borderId="61" xfId="0" applyBorder="1" applyAlignment="1">
      <alignment horizontal="center" vertical="center" shrinkToFit="1"/>
    </xf>
    <xf numFmtId="177" fontId="0" fillId="2" borderId="73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74" xfId="0" applyNumberFormat="1" applyFill="1" applyBorder="1">
      <alignment vertical="center"/>
    </xf>
    <xf numFmtId="177" fontId="0" fillId="2" borderId="75" xfId="0" applyNumberFormat="1" applyFill="1" applyBorder="1">
      <alignment vertical="center"/>
    </xf>
    <xf numFmtId="177" fontId="0" fillId="2" borderId="76" xfId="0" applyNumberFormat="1" applyFill="1" applyBorder="1">
      <alignment vertical="center"/>
    </xf>
    <xf numFmtId="177" fontId="0" fillId="2" borderId="77" xfId="0" applyNumberFormat="1" applyFill="1" applyBorder="1">
      <alignment vertical="center"/>
    </xf>
    <xf numFmtId="177" fontId="0" fillId="2" borderId="78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8" fontId="0" fillId="0" borderId="18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22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4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0" fillId="0" borderId="41" xfId="0" applyNumberFormat="1" applyBorder="1">
      <alignment vertical="center"/>
    </xf>
    <xf numFmtId="178" fontId="0" fillId="0" borderId="42" xfId="0" applyNumberFormat="1" applyBorder="1">
      <alignment vertical="center"/>
    </xf>
    <xf numFmtId="178" fontId="0" fillId="0" borderId="43" xfId="0" applyNumberFormat="1" applyBorder="1">
      <alignment vertical="center"/>
    </xf>
    <xf numFmtId="178" fontId="0" fillId="0" borderId="44" xfId="0" applyNumberFormat="1" applyBorder="1">
      <alignment vertical="center"/>
    </xf>
    <xf numFmtId="178" fontId="0" fillId="0" borderId="45" xfId="0" applyNumberFormat="1" applyBorder="1">
      <alignment vertical="center"/>
    </xf>
    <xf numFmtId="178" fontId="0" fillId="0" borderId="46" xfId="0" applyNumberFormat="1" applyBorder="1">
      <alignment vertical="center"/>
    </xf>
    <xf numFmtId="177" fontId="0" fillId="2" borderId="80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6" fontId="0" fillId="2" borderId="85" xfId="0" applyNumberFormat="1" applyFill="1" applyBorder="1">
      <alignment vertical="center"/>
    </xf>
    <xf numFmtId="176" fontId="0" fillId="2" borderId="86" xfId="0" applyNumberFormat="1" applyFill="1" applyBorder="1">
      <alignment vertical="center"/>
    </xf>
    <xf numFmtId="176" fontId="0" fillId="2" borderId="87" xfId="0" applyNumberFormat="1" applyFill="1" applyBorder="1">
      <alignment vertical="center"/>
    </xf>
    <xf numFmtId="176" fontId="0" fillId="2" borderId="88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7" fontId="0" fillId="2" borderId="48" xfId="0" applyNumberFormat="1" applyFill="1" applyBorder="1">
      <alignment vertical="center"/>
    </xf>
    <xf numFmtId="178" fontId="4" fillId="2" borderId="25" xfId="0" applyNumberFormat="1" applyFont="1" applyFill="1" applyBorder="1">
      <alignment vertical="center"/>
    </xf>
    <xf numFmtId="176" fontId="0" fillId="2" borderId="39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8" fontId="0" fillId="0" borderId="57" xfId="0" applyNumberFormat="1" applyBorder="1">
      <alignment vertical="center"/>
    </xf>
    <xf numFmtId="176" fontId="0" fillId="2" borderId="49" xfId="0" applyNumberFormat="1" applyFill="1" applyBorder="1">
      <alignment vertical="center"/>
    </xf>
    <xf numFmtId="178" fontId="0" fillId="2" borderId="50" xfId="0" applyNumberFormat="1" applyFill="1" applyBorder="1">
      <alignment vertical="center"/>
    </xf>
    <xf numFmtId="178" fontId="0" fillId="2" borderId="51" xfId="0" applyNumberFormat="1" applyFill="1" applyBorder="1">
      <alignment vertical="center"/>
    </xf>
    <xf numFmtId="178" fontId="0" fillId="2" borderId="52" xfId="0" applyNumberFormat="1" applyFill="1" applyBorder="1">
      <alignment vertical="center"/>
    </xf>
    <xf numFmtId="178" fontId="0" fillId="2" borderId="53" xfId="0" applyNumberFormat="1" applyFill="1" applyBorder="1">
      <alignment vertical="center"/>
    </xf>
    <xf numFmtId="178" fontId="0" fillId="2" borderId="54" xfId="0" applyNumberFormat="1" applyFill="1" applyBorder="1">
      <alignment vertical="center"/>
    </xf>
    <xf numFmtId="178" fontId="0" fillId="2" borderId="55" xfId="0" applyNumberFormat="1" applyFill="1" applyBorder="1">
      <alignment vertical="center"/>
    </xf>
    <xf numFmtId="178" fontId="0" fillId="2" borderId="56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8" fontId="0" fillId="0" borderId="25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178" fontId="0" fillId="2" borderId="18" xfId="0" applyNumberFormat="1" applyFill="1" applyBorder="1">
      <alignment vertical="center"/>
    </xf>
    <xf numFmtId="178" fontId="0" fillId="2" borderId="19" xfId="0" applyNumberFormat="1" applyFill="1" applyBorder="1">
      <alignment vertical="center"/>
    </xf>
    <xf numFmtId="178" fontId="0" fillId="2" borderId="20" xfId="0" applyNumberFormat="1" applyFill="1" applyBorder="1">
      <alignment vertical="center"/>
    </xf>
    <xf numFmtId="178" fontId="0" fillId="2" borderId="21" xfId="0" applyNumberFormat="1" applyFill="1" applyBorder="1">
      <alignment vertical="center"/>
    </xf>
    <xf numFmtId="178" fontId="0" fillId="2" borderId="22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6" fontId="0" fillId="2" borderId="29" xfId="0" applyNumberFormat="1" applyFill="1" applyBorder="1">
      <alignment vertical="center"/>
    </xf>
    <xf numFmtId="178" fontId="0" fillId="2" borderId="30" xfId="0" applyNumberFormat="1" applyFill="1" applyBorder="1">
      <alignment vertical="center"/>
    </xf>
    <xf numFmtId="178" fontId="0" fillId="2" borderId="31" xfId="0" applyNumberFormat="1" applyFill="1" applyBorder="1">
      <alignment vertical="center"/>
    </xf>
    <xf numFmtId="178" fontId="0" fillId="2" borderId="32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8" fontId="0" fillId="2" borderId="36" xfId="0" applyNumberFormat="1" applyFill="1" applyBorder="1">
      <alignment vertical="center"/>
    </xf>
    <xf numFmtId="178" fontId="0" fillId="0" borderId="47" xfId="0" applyNumberFormat="1" applyBorder="1">
      <alignment vertical="center"/>
    </xf>
    <xf numFmtId="178" fontId="0" fillId="2" borderId="40" xfId="0" applyNumberFormat="1" applyFill="1" applyBorder="1">
      <alignment vertical="center"/>
    </xf>
    <xf numFmtId="178" fontId="0" fillId="2" borderId="41" xfId="0" applyNumberFormat="1" applyFill="1" applyBorder="1">
      <alignment vertical="center"/>
    </xf>
    <xf numFmtId="178" fontId="0" fillId="2" borderId="42" xfId="0" applyNumberFormat="1" applyFill="1" applyBorder="1">
      <alignment vertical="center"/>
    </xf>
    <xf numFmtId="178" fontId="0" fillId="2" borderId="43" xfId="0" applyNumberFormat="1" applyFill="1" applyBorder="1">
      <alignment vertical="center"/>
    </xf>
    <xf numFmtId="178" fontId="0" fillId="2" borderId="44" xfId="0" applyNumberFormat="1" applyFill="1" applyBorder="1">
      <alignment vertical="center"/>
    </xf>
    <xf numFmtId="178" fontId="0" fillId="2" borderId="45" xfId="0" applyNumberFormat="1" applyFill="1" applyBorder="1">
      <alignment vertical="center"/>
    </xf>
    <xf numFmtId="178" fontId="0" fillId="2" borderId="46" xfId="0" applyNumberFormat="1" applyFill="1" applyBorder="1">
      <alignment vertical="center"/>
    </xf>
    <xf numFmtId="0" fontId="0" fillId="0" borderId="90" xfId="0" applyBorder="1" applyAlignment="1">
      <alignment horizontal="center" vertical="center" shrinkToFit="1"/>
    </xf>
    <xf numFmtId="178" fontId="0" fillId="2" borderId="25" xfId="0" applyNumberFormat="1" applyFill="1" applyBorder="1">
      <alignment vertical="center"/>
    </xf>
    <xf numFmtId="178" fontId="0" fillId="2" borderId="37" xfId="0" applyNumberFormat="1" applyFill="1" applyBorder="1">
      <alignment vertical="center"/>
    </xf>
    <xf numFmtId="0" fontId="0" fillId="0" borderId="38" xfId="0" applyFill="1" applyBorder="1" applyAlignment="1">
      <alignment horizontal="center" vertical="center" shrinkToFit="1"/>
    </xf>
    <xf numFmtId="178" fontId="0" fillId="0" borderId="62" xfId="0" applyNumberFormat="1" applyBorder="1">
      <alignment vertical="center"/>
    </xf>
    <xf numFmtId="176" fontId="0" fillId="2" borderId="63" xfId="0" applyNumberFormat="1" applyFill="1" applyBorder="1">
      <alignment vertical="center"/>
    </xf>
    <xf numFmtId="178" fontId="0" fillId="2" borderId="0" xfId="0" applyNumberFormat="1" applyFill="1" applyBorder="1">
      <alignment vertical="center"/>
    </xf>
    <xf numFmtId="178" fontId="0" fillId="2" borderId="65" xfId="0" applyNumberFormat="1" applyFill="1" applyBorder="1">
      <alignment vertical="center"/>
    </xf>
    <xf numFmtId="178" fontId="0" fillId="2" borderId="75" xfId="0" applyNumberFormat="1" applyFill="1" applyBorder="1">
      <alignment vertical="center"/>
    </xf>
    <xf numFmtId="178" fontId="0" fillId="2" borderId="76" xfId="0" applyNumberFormat="1" applyFill="1" applyBorder="1">
      <alignment vertical="center"/>
    </xf>
    <xf numFmtId="178" fontId="0" fillId="2" borderId="68" xfId="0" applyNumberFormat="1" applyFill="1" applyBorder="1">
      <alignment vertical="center"/>
    </xf>
    <xf numFmtId="178" fontId="0" fillId="2" borderId="69" xfId="0" applyNumberFormat="1" applyFill="1" applyBorder="1">
      <alignment vertical="center"/>
    </xf>
    <xf numFmtId="178" fontId="0" fillId="2" borderId="70" xfId="0" applyNumberFormat="1" applyFill="1" applyBorder="1">
      <alignment vertical="center"/>
    </xf>
    <xf numFmtId="178" fontId="0" fillId="2" borderId="78" xfId="0" applyNumberFormat="1" applyFill="1" applyBorder="1">
      <alignment vertical="center"/>
    </xf>
    <xf numFmtId="0" fontId="0" fillId="0" borderId="61" xfId="0" applyFill="1" applyBorder="1" applyAlignment="1">
      <alignment horizontal="center" vertical="center" shrinkToFit="1"/>
    </xf>
    <xf numFmtId="177" fontId="0" fillId="2" borderId="91" xfId="0" applyNumberFormat="1" applyFill="1" applyBorder="1">
      <alignment vertical="center"/>
    </xf>
    <xf numFmtId="177" fontId="0" fillId="2" borderId="92" xfId="0" applyNumberFormat="1" applyFill="1" applyBorder="1">
      <alignment vertical="center"/>
    </xf>
    <xf numFmtId="177" fontId="0" fillId="2" borderId="93" xfId="0" applyNumberFormat="1" applyFill="1" applyBorder="1">
      <alignment vertical="center"/>
    </xf>
    <xf numFmtId="177" fontId="0" fillId="2" borderId="94" xfId="0" applyNumberFormat="1" applyFill="1" applyBorder="1">
      <alignment vertical="center"/>
    </xf>
    <xf numFmtId="177" fontId="0" fillId="2" borderId="95" xfId="0" applyNumberFormat="1" applyFill="1" applyBorder="1">
      <alignment vertical="center"/>
    </xf>
    <xf numFmtId="177" fontId="0" fillId="2" borderId="96" xfId="0" applyNumberFormat="1" applyFill="1" applyBorder="1">
      <alignment vertical="center"/>
    </xf>
    <xf numFmtId="177" fontId="0" fillId="2" borderId="97" xfId="0" applyNumberFormat="1" applyFill="1" applyBorder="1">
      <alignment vertical="center"/>
    </xf>
    <xf numFmtId="177" fontId="0" fillId="2" borderId="98" xfId="0" applyNumberFormat="1" applyFill="1" applyBorder="1">
      <alignment vertical="center"/>
    </xf>
    <xf numFmtId="177" fontId="0" fillId="2" borderId="99" xfId="0" applyNumberFormat="1" applyFill="1" applyBorder="1">
      <alignment vertical="center"/>
    </xf>
    <xf numFmtId="0" fontId="0" fillId="0" borderId="100" xfId="0" applyBorder="1" applyAlignment="1">
      <alignment horizontal="center" vertical="center" shrinkToFit="1"/>
    </xf>
    <xf numFmtId="179" fontId="0" fillId="0" borderId="18" xfId="4" applyNumberFormat="1" applyFont="1" applyBorder="1">
      <alignment vertical="center"/>
    </xf>
    <xf numFmtId="179" fontId="0" fillId="0" borderId="19" xfId="4" applyNumberFormat="1" applyFont="1" applyBorder="1">
      <alignment vertical="center"/>
    </xf>
    <xf numFmtId="179" fontId="0" fillId="0" borderId="20" xfId="4" applyNumberFormat="1" applyFont="1" applyBorder="1">
      <alignment vertical="center"/>
    </xf>
    <xf numFmtId="179" fontId="0" fillId="0" borderId="21" xfId="4" applyNumberFormat="1" applyFont="1" applyBorder="1">
      <alignment vertical="center"/>
    </xf>
    <xf numFmtId="179" fontId="0" fillId="0" borderId="22" xfId="4" applyNumberFormat="1" applyFont="1" applyBorder="1">
      <alignment vertical="center"/>
    </xf>
    <xf numFmtId="179" fontId="0" fillId="0" borderId="23" xfId="4" applyNumberFormat="1" applyFont="1" applyBorder="1">
      <alignment vertical="center"/>
    </xf>
    <xf numFmtId="179" fontId="0" fillId="0" borderId="24" xfId="4" applyNumberFormat="1" applyFont="1" applyBorder="1">
      <alignment vertical="center"/>
    </xf>
    <xf numFmtId="179" fontId="0" fillId="0" borderId="25" xfId="4" applyNumberFormat="1" applyFont="1" applyBorder="1">
      <alignment vertical="center"/>
    </xf>
    <xf numFmtId="177" fontId="0" fillId="2" borderId="101" xfId="0" applyNumberFormat="1" applyFill="1" applyBorder="1">
      <alignment vertical="center"/>
    </xf>
    <xf numFmtId="178" fontId="0" fillId="0" borderId="102" xfId="0" applyNumberFormat="1" applyBorder="1">
      <alignment vertical="center"/>
    </xf>
    <xf numFmtId="178" fontId="0" fillId="2" borderId="103" xfId="0" applyNumberFormat="1" applyFill="1" applyBorder="1">
      <alignment vertical="center"/>
    </xf>
    <xf numFmtId="178" fontId="0" fillId="2" borderId="104" xfId="0" applyNumberFormat="1" applyFill="1" applyBorder="1">
      <alignment vertical="center"/>
    </xf>
    <xf numFmtId="178" fontId="0" fillId="2" borderId="105" xfId="0" applyNumberFormat="1" applyFill="1" applyBorder="1">
      <alignment vertical="center"/>
    </xf>
    <xf numFmtId="178" fontId="0" fillId="2" borderId="106" xfId="0" applyNumberFormat="1" applyFill="1" applyBorder="1">
      <alignment vertical="center"/>
    </xf>
    <xf numFmtId="178" fontId="0" fillId="2" borderId="107" xfId="0" applyNumberFormat="1" applyFill="1" applyBorder="1">
      <alignment vertical="center"/>
    </xf>
    <xf numFmtId="178" fontId="0" fillId="2" borderId="108" xfId="0" applyNumberFormat="1" applyFill="1" applyBorder="1">
      <alignment vertical="center"/>
    </xf>
    <xf numFmtId="178" fontId="0" fillId="2" borderId="109" xfId="0" applyNumberFormat="1" applyFill="1" applyBorder="1">
      <alignment vertical="center"/>
    </xf>
    <xf numFmtId="178" fontId="0" fillId="2" borderId="110" xfId="0" applyNumberFormat="1" applyFill="1" applyBorder="1">
      <alignment vertical="center"/>
    </xf>
    <xf numFmtId="178" fontId="0" fillId="2" borderId="102" xfId="0" applyNumberFormat="1" applyFill="1" applyBorder="1">
      <alignment vertical="center"/>
    </xf>
    <xf numFmtId="0" fontId="0" fillId="0" borderId="101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59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9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77" fontId="0" fillId="2" borderId="100" xfId="0" applyNumberFormat="1" applyFill="1" applyBorder="1">
      <alignment vertical="center"/>
    </xf>
    <xf numFmtId="0" fontId="0" fillId="0" borderId="91" xfId="0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0" fillId="0" borderId="26" xfId="0" applyNumberForma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27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178" fontId="0" fillId="0" borderId="101" xfId="0" applyNumberFormat="1" applyBorder="1">
      <alignment vertical="center"/>
    </xf>
    <xf numFmtId="178" fontId="0" fillId="0" borderId="109" xfId="0" applyNumberFormat="1" applyBorder="1">
      <alignment vertical="center"/>
    </xf>
    <xf numFmtId="178" fontId="0" fillId="0" borderId="107" xfId="0" applyNumberFormat="1" applyBorder="1">
      <alignment vertical="center"/>
    </xf>
    <xf numFmtId="0" fontId="0" fillId="0" borderId="103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wrapText="1"/>
    </xf>
    <xf numFmtId="178" fontId="0" fillId="2" borderId="128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8" fontId="0" fillId="2" borderId="91" xfId="0" applyNumberFormat="1" applyFill="1" applyBorder="1">
      <alignment vertical="center"/>
    </xf>
    <xf numFmtId="176" fontId="0" fillId="2" borderId="94" xfId="0" applyNumberFormat="1" applyFill="1" applyBorder="1">
      <alignment vertical="center"/>
    </xf>
    <xf numFmtId="176" fontId="0" fillId="2" borderId="97" xfId="0" applyNumberFormat="1" applyFill="1" applyBorder="1">
      <alignment vertical="center"/>
    </xf>
    <xf numFmtId="176" fontId="0" fillId="2" borderId="99" xfId="0" applyNumberFormat="1" applyFill="1" applyBorder="1">
      <alignment vertical="center"/>
    </xf>
    <xf numFmtId="178" fontId="0" fillId="2" borderId="94" xfId="0" applyNumberFormat="1" applyFill="1" applyBorder="1">
      <alignment vertical="center"/>
    </xf>
    <xf numFmtId="178" fontId="0" fillId="2" borderId="97" xfId="0" applyNumberFormat="1" applyFill="1" applyBorder="1">
      <alignment vertical="center"/>
    </xf>
    <xf numFmtId="178" fontId="0" fillId="2" borderId="95" xfId="0" applyNumberFormat="1" applyFill="1" applyBorder="1">
      <alignment vertical="center"/>
    </xf>
    <xf numFmtId="178" fontId="0" fillId="2" borderId="129" xfId="0" applyNumberFormat="1" applyFill="1" applyBorder="1">
      <alignment vertical="center"/>
    </xf>
    <xf numFmtId="176" fontId="0" fillId="2" borderId="103" xfId="0" applyNumberFormat="1" applyFill="1" applyBorder="1">
      <alignment vertical="center"/>
    </xf>
    <xf numFmtId="177" fontId="0" fillId="2" borderId="106" xfId="0" applyNumberFormat="1" applyFill="1" applyBorder="1">
      <alignment vertical="center"/>
    </xf>
    <xf numFmtId="176" fontId="0" fillId="2" borderId="106" xfId="0" applyNumberFormat="1" applyFill="1" applyBorder="1">
      <alignment vertical="center"/>
    </xf>
    <xf numFmtId="176" fontId="0" fillId="2" borderId="109" xfId="0" applyNumberFormat="1" applyFill="1" applyBorder="1">
      <alignment vertical="center"/>
    </xf>
    <xf numFmtId="176" fontId="0" fillId="2" borderId="102" xfId="0" applyNumberFormat="1" applyFill="1" applyBorder="1">
      <alignment vertical="center"/>
    </xf>
    <xf numFmtId="176" fontId="0" fillId="2" borderId="95" xfId="0" applyNumberFormat="1" applyFill="1" applyBorder="1">
      <alignment vertical="center"/>
    </xf>
    <xf numFmtId="178" fontId="0" fillId="0" borderId="95" xfId="0" applyNumberFormat="1" applyFill="1" applyBorder="1">
      <alignment vertical="center"/>
    </xf>
    <xf numFmtId="178" fontId="0" fillId="2" borderId="99" xfId="0" applyNumberFormat="1" applyFill="1" applyBorder="1">
      <alignment vertical="center"/>
    </xf>
    <xf numFmtId="178" fontId="0" fillId="0" borderId="99" xfId="0" applyNumberFormat="1" applyFill="1" applyBorder="1">
      <alignment vertical="center"/>
    </xf>
    <xf numFmtId="0" fontId="0" fillId="0" borderId="8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178" fontId="0" fillId="0" borderId="21" xfId="0" applyNumberFormat="1" applyFill="1" applyBorder="1">
      <alignment vertical="center"/>
    </xf>
    <xf numFmtId="178" fontId="0" fillId="0" borderId="25" xfId="0" applyNumberFormat="1" applyFill="1" applyBorder="1">
      <alignment vertical="center"/>
    </xf>
    <xf numFmtId="178" fontId="0" fillId="2" borderId="130" xfId="0" applyNumberFormat="1" applyFill="1" applyBorder="1">
      <alignment vertical="center"/>
    </xf>
    <xf numFmtId="0" fontId="0" fillId="0" borderId="127" xfId="0" applyBorder="1" applyAlignment="1">
      <alignment horizontal="center" vertical="center"/>
    </xf>
    <xf numFmtId="178" fontId="0" fillId="0" borderId="33" xfId="0" applyNumberFormat="1" applyFill="1" applyBorder="1">
      <alignment vertical="center"/>
    </xf>
    <xf numFmtId="178" fontId="0" fillId="0" borderId="37" xfId="0" applyNumberFormat="1" applyFill="1" applyBorder="1">
      <alignment vertical="center"/>
    </xf>
    <xf numFmtId="178" fontId="0" fillId="2" borderId="131" xfId="0" applyNumberFormat="1" applyFill="1" applyBorder="1">
      <alignment vertical="center"/>
    </xf>
    <xf numFmtId="176" fontId="0" fillId="2" borderId="29" xfId="4" applyNumberFormat="1" applyFont="1" applyFill="1" applyBorder="1">
      <alignment vertical="center"/>
    </xf>
    <xf numFmtId="176" fontId="0" fillId="2" borderId="107" xfId="0" applyNumberFormat="1" applyFill="1" applyBorder="1">
      <alignment vertical="center"/>
    </xf>
    <xf numFmtId="178" fontId="0" fillId="0" borderId="107" xfId="0" applyNumberFormat="1" applyFill="1" applyBorder="1">
      <alignment vertical="center"/>
    </xf>
    <xf numFmtId="178" fontId="0" fillId="0" borderId="102" xfId="0" applyNumberFormat="1" applyFill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134" xfId="0" applyFill="1" applyBorder="1" applyAlignment="1">
      <alignment horizontal="center" vertical="center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5" fillId="3" borderId="12" xfId="2" applyNumberFormat="1" applyFont="1" applyFill="1" applyBorder="1" applyAlignment="1">
      <alignment vertical="center" shrinkToFit="1"/>
    </xf>
    <xf numFmtId="176" fontId="5" fillId="3" borderId="14" xfId="2" applyNumberFormat="1" applyFont="1" applyFill="1" applyBorder="1" applyAlignment="1">
      <alignment vertical="center" shrinkToFit="1"/>
    </xf>
    <xf numFmtId="176" fontId="6" fillId="3" borderId="3" xfId="2" applyNumberFormat="1" applyFont="1" applyFill="1" applyBorder="1" applyAlignment="1">
      <alignment vertical="center" shrinkToFit="1"/>
    </xf>
    <xf numFmtId="176" fontId="5" fillId="3" borderId="4" xfId="2" applyNumberFormat="1" applyFont="1" applyFill="1" applyBorder="1" applyAlignment="1">
      <alignment vertical="center" shrinkToFit="1"/>
    </xf>
    <xf numFmtId="176" fontId="5" fillId="3" borderId="5" xfId="2" applyNumberFormat="1" applyFont="1" applyFill="1" applyBorder="1" applyAlignment="1">
      <alignment vertical="center" shrinkToFit="1"/>
    </xf>
    <xf numFmtId="176" fontId="5" fillId="3" borderId="139" xfId="2" applyNumberFormat="1" applyFont="1" applyFill="1" applyBorder="1" applyAlignment="1">
      <alignment vertical="center" shrinkToFit="1"/>
    </xf>
    <xf numFmtId="176" fontId="5" fillId="3" borderId="10" xfId="2" applyNumberFormat="1" applyFont="1" applyFill="1" applyBorder="1" applyAlignment="1">
      <alignment vertical="center" shrinkToFit="1"/>
    </xf>
    <xf numFmtId="176" fontId="5" fillId="3" borderId="7" xfId="2" applyNumberFormat="1" applyFont="1" applyFill="1" applyBorder="1" applyAlignment="1">
      <alignment vertical="center" shrinkToFit="1"/>
    </xf>
    <xf numFmtId="176" fontId="7" fillId="3" borderId="3" xfId="2" applyNumberFormat="1" applyFont="1" applyFill="1" applyBorder="1" applyAlignment="1">
      <alignment horizontal="center" vertical="center" shrinkToFit="1"/>
    </xf>
    <xf numFmtId="176" fontId="8" fillId="3" borderId="140" xfId="2" applyNumberFormat="1" applyFont="1" applyFill="1" applyBorder="1" applyAlignment="1">
      <alignment horizontal="center" vertical="center" shrinkToFit="1"/>
    </xf>
    <xf numFmtId="176" fontId="8" fillId="3" borderId="141" xfId="2" applyNumberFormat="1" applyFont="1" applyFill="1" applyBorder="1" applyAlignment="1">
      <alignment horizontal="center" vertical="center" shrinkToFit="1"/>
    </xf>
    <xf numFmtId="180" fontId="5" fillId="3" borderId="26" xfId="2" applyNumberFormat="1" applyFont="1" applyFill="1" applyBorder="1" applyAlignment="1">
      <alignment vertical="center" shrinkToFit="1"/>
    </xf>
    <xf numFmtId="176" fontId="5" fillId="3" borderId="21" xfId="2" applyNumberFormat="1" applyFont="1" applyFill="1" applyBorder="1" applyAlignment="1">
      <alignment vertical="center" shrinkToFit="1"/>
    </xf>
    <xf numFmtId="176" fontId="6" fillId="3" borderId="17" xfId="2" applyNumberFormat="1" applyFont="1" applyFill="1" applyBorder="1" applyAlignment="1">
      <alignment vertical="center" shrinkToFit="1"/>
    </xf>
    <xf numFmtId="176" fontId="5" fillId="3" borderId="18" xfId="2" applyNumberFormat="1" applyFont="1" applyFill="1" applyBorder="1" applyAlignment="1">
      <alignment vertical="center" shrinkToFit="1"/>
    </xf>
    <xf numFmtId="176" fontId="5" fillId="3" borderId="19" xfId="2" applyNumberFormat="1" applyFont="1" applyFill="1" applyBorder="1" applyAlignment="1">
      <alignment vertical="center" shrinkToFit="1"/>
    </xf>
    <xf numFmtId="176" fontId="5" fillId="3" borderId="142" xfId="2" applyNumberFormat="1" applyFont="1" applyFill="1" applyBorder="1" applyAlignment="1">
      <alignment vertical="center" shrinkToFit="1"/>
    </xf>
    <xf numFmtId="176" fontId="5" fillId="3" borderId="24" xfId="2" applyNumberFormat="1" applyFont="1" applyFill="1" applyBorder="1" applyAlignment="1">
      <alignment vertical="center" shrinkToFit="1"/>
    </xf>
    <xf numFmtId="176" fontId="7" fillId="3" borderId="17" xfId="2" applyNumberFormat="1" applyFont="1" applyFill="1" applyBorder="1" applyAlignment="1">
      <alignment horizontal="center" vertical="center" shrinkToFit="1"/>
    </xf>
    <xf numFmtId="176" fontId="8" fillId="3" borderId="143" xfId="2" applyNumberFormat="1" applyFont="1" applyFill="1" applyBorder="1" applyAlignment="1">
      <alignment horizontal="center" vertical="center" shrinkToFit="1"/>
    </xf>
    <xf numFmtId="176" fontId="8" fillId="3" borderId="144" xfId="2" applyNumberFormat="1" applyFont="1" applyFill="1" applyBorder="1" applyAlignment="1">
      <alignment horizontal="center" vertical="center" shrinkToFit="1"/>
    </xf>
    <xf numFmtId="180" fontId="5" fillId="4" borderId="58" xfId="2" applyNumberFormat="1" applyFont="1" applyFill="1" applyBorder="1" applyAlignment="1">
      <alignment horizontal="center" vertical="center" shrinkToFit="1"/>
    </xf>
    <xf numFmtId="176" fontId="5" fillId="5" borderId="53" xfId="3" applyNumberFormat="1" applyFont="1" applyFill="1" applyBorder="1" applyAlignment="1">
      <alignment vertical="center" shrinkToFit="1"/>
    </xf>
    <xf numFmtId="176" fontId="6" fillId="4" borderId="49" xfId="2" applyNumberFormat="1" applyFont="1" applyFill="1" applyBorder="1" applyAlignment="1">
      <alignment vertical="center" shrinkToFit="1"/>
    </xf>
    <xf numFmtId="176" fontId="5" fillId="4" borderId="50" xfId="2" applyNumberFormat="1" applyFont="1" applyFill="1" applyBorder="1" applyAlignment="1">
      <alignment vertical="center" shrinkToFit="1"/>
    </xf>
    <xf numFmtId="176" fontId="5" fillId="4" borderId="51" xfId="2" applyNumberFormat="1" applyFont="1" applyFill="1" applyBorder="1" applyAlignment="1">
      <alignment vertical="center" shrinkToFit="1"/>
    </xf>
    <xf numFmtId="176" fontId="5" fillId="4" borderId="54" xfId="2" applyNumberFormat="1" applyFont="1" applyFill="1" applyBorder="1" applyAlignment="1">
      <alignment vertical="center" shrinkToFit="1"/>
    </xf>
    <xf numFmtId="176" fontId="5" fillId="4" borderId="56" xfId="2" applyNumberFormat="1" applyFont="1" applyFill="1" applyBorder="1" applyAlignment="1">
      <alignment vertical="center" shrinkToFit="1"/>
    </xf>
    <xf numFmtId="176" fontId="5" fillId="4" borderId="55" xfId="2" applyNumberFormat="1" applyFont="1" applyFill="1" applyBorder="1" applyAlignment="1">
      <alignment vertical="center" shrinkToFit="1"/>
    </xf>
    <xf numFmtId="176" fontId="5" fillId="4" borderId="52" xfId="2" applyNumberFormat="1" applyFont="1" applyFill="1" applyBorder="1" applyAlignment="1">
      <alignment vertical="center" shrinkToFit="1"/>
    </xf>
    <xf numFmtId="176" fontId="5" fillId="4" borderId="53" xfId="2" applyNumberFormat="1" applyFont="1" applyFill="1" applyBorder="1" applyAlignment="1">
      <alignment vertical="center" shrinkToFit="1"/>
    </xf>
    <xf numFmtId="176" fontId="7" fillId="4" borderId="49" xfId="2" applyNumberFormat="1" applyFont="1" applyFill="1" applyBorder="1" applyAlignment="1">
      <alignment horizontal="center" vertical="center" shrinkToFit="1"/>
    </xf>
    <xf numFmtId="176" fontId="7" fillId="4" borderId="90" xfId="2" applyNumberFormat="1" applyFont="1" applyFill="1" applyBorder="1" applyAlignment="1">
      <alignment horizontal="center" vertical="center" shrinkToFit="1"/>
    </xf>
    <xf numFmtId="176" fontId="8" fillId="3" borderId="145" xfId="2" applyNumberFormat="1" applyFont="1" applyFill="1" applyBorder="1" applyAlignment="1">
      <alignment horizontal="center" vertical="distributed" textRotation="255" justifyLastLine="1" shrinkToFit="1"/>
    </xf>
    <xf numFmtId="180" fontId="5" fillId="4" borderId="26" xfId="2" applyNumberFormat="1" applyFont="1" applyFill="1" applyBorder="1" applyAlignment="1">
      <alignment horizontal="center" vertical="center" shrinkToFit="1"/>
    </xf>
    <xf numFmtId="176" fontId="5" fillId="5" borderId="21" xfId="3" applyNumberFormat="1" applyFont="1" applyFill="1" applyBorder="1" applyAlignment="1">
      <alignment vertical="center" shrinkToFit="1"/>
    </xf>
    <xf numFmtId="176" fontId="6" fillId="4" borderId="17" xfId="2" applyNumberFormat="1" applyFont="1" applyFill="1" applyBorder="1" applyAlignment="1">
      <alignment vertical="center" shrinkToFit="1"/>
    </xf>
    <xf numFmtId="176" fontId="5" fillId="4" borderId="18" xfId="2" applyNumberFormat="1" applyFont="1" applyFill="1" applyBorder="1" applyAlignment="1">
      <alignment vertical="center" shrinkToFit="1"/>
    </xf>
    <xf numFmtId="176" fontId="5" fillId="4" borderId="19" xfId="2" applyNumberFormat="1" applyFont="1" applyFill="1" applyBorder="1" applyAlignment="1">
      <alignment vertical="center" shrinkToFit="1"/>
    </xf>
    <xf numFmtId="176" fontId="5" fillId="4" borderId="22" xfId="2" applyNumberFormat="1" applyFont="1" applyFill="1" applyBorder="1" applyAlignment="1">
      <alignment vertical="center" shrinkToFit="1"/>
    </xf>
    <xf numFmtId="176" fontId="5" fillId="4" borderId="24" xfId="2" applyNumberFormat="1" applyFont="1" applyFill="1" applyBorder="1" applyAlignment="1">
      <alignment vertical="center" shrinkToFit="1"/>
    </xf>
    <xf numFmtId="176" fontId="5" fillId="4" borderId="23" xfId="2" applyNumberFormat="1" applyFont="1" applyFill="1" applyBorder="1" applyAlignment="1">
      <alignment vertical="center" shrinkToFit="1"/>
    </xf>
    <xf numFmtId="176" fontId="5" fillId="4" borderId="20" xfId="2" applyNumberFormat="1" applyFont="1" applyFill="1" applyBorder="1" applyAlignment="1">
      <alignment vertical="center" shrinkToFit="1"/>
    </xf>
    <xf numFmtId="176" fontId="5" fillId="4" borderId="146" xfId="2" applyNumberFormat="1" applyFont="1" applyFill="1" applyBorder="1" applyAlignment="1">
      <alignment vertical="center" shrinkToFit="1"/>
    </xf>
    <xf numFmtId="176" fontId="7" fillId="4" borderId="17" xfId="2" applyNumberFormat="1" applyFont="1" applyFill="1" applyBorder="1" applyAlignment="1">
      <alignment horizontal="center" vertical="center" shrinkToFit="1"/>
    </xf>
    <xf numFmtId="180" fontId="5" fillId="4" borderId="38" xfId="2" applyNumberFormat="1" applyFont="1" applyFill="1" applyBorder="1" applyAlignment="1">
      <alignment horizontal="center" vertical="center" shrinkToFit="1"/>
    </xf>
    <xf numFmtId="180" fontId="5" fillId="4" borderId="147" xfId="2" applyNumberFormat="1" applyFont="1" applyFill="1" applyBorder="1" applyAlignment="1">
      <alignment horizontal="center" vertical="center" shrinkToFit="1"/>
    </xf>
    <xf numFmtId="176" fontId="8" fillId="4" borderId="90" xfId="2" applyNumberFormat="1" applyFont="1" applyFill="1" applyBorder="1" applyAlignment="1">
      <alignment horizontal="center" vertical="center" shrinkToFit="1"/>
    </xf>
    <xf numFmtId="180" fontId="5" fillId="4" borderId="58" xfId="2" applyNumberFormat="1" applyFont="1" applyFill="1" applyBorder="1" applyAlignment="1">
      <alignment vertical="center" shrinkToFit="1"/>
    </xf>
    <xf numFmtId="180" fontId="5" fillId="4" borderId="147" xfId="2" applyNumberFormat="1" applyFont="1" applyFill="1" applyBorder="1" applyAlignment="1">
      <alignment vertical="center" shrinkToFit="1"/>
    </xf>
    <xf numFmtId="180" fontId="5" fillId="4" borderId="26" xfId="2" applyNumberFormat="1" applyFont="1" applyFill="1" applyBorder="1" applyAlignment="1">
      <alignment vertical="center" shrinkToFit="1"/>
    </xf>
    <xf numFmtId="176" fontId="5" fillId="5" borderId="148" xfId="3" applyNumberFormat="1" applyFont="1" applyFill="1" applyBorder="1" applyAlignment="1">
      <alignment vertical="center" shrinkToFit="1"/>
    </xf>
    <xf numFmtId="176" fontId="6" fillId="4" borderId="149" xfId="2" applyNumberFormat="1" applyFont="1" applyFill="1" applyBorder="1" applyAlignment="1">
      <alignment vertical="center" shrinkToFit="1"/>
    </xf>
    <xf numFmtId="176" fontId="5" fillId="4" borderId="150" xfId="2" applyNumberFormat="1" applyFont="1" applyFill="1" applyBorder="1" applyAlignment="1">
      <alignment vertical="center" shrinkToFit="1"/>
    </xf>
    <xf numFmtId="176" fontId="5" fillId="4" borderId="151" xfId="2" applyNumberFormat="1" applyFont="1" applyFill="1" applyBorder="1" applyAlignment="1">
      <alignment vertical="center" shrinkToFit="1"/>
    </xf>
    <xf numFmtId="176" fontId="5" fillId="4" borderId="152" xfId="2" applyNumberFormat="1" applyFont="1" applyFill="1" applyBorder="1" applyAlignment="1">
      <alignment vertical="center" shrinkToFit="1"/>
    </xf>
    <xf numFmtId="176" fontId="5" fillId="4" borderId="153" xfId="2" applyNumberFormat="1" applyFont="1" applyFill="1" applyBorder="1" applyAlignment="1">
      <alignment vertical="center" shrinkToFit="1"/>
    </xf>
    <xf numFmtId="176" fontId="5" fillId="4" borderId="154" xfId="2" applyNumberFormat="1" applyFont="1" applyFill="1" applyBorder="1" applyAlignment="1">
      <alignment vertical="center" shrinkToFit="1"/>
    </xf>
    <xf numFmtId="176" fontId="5" fillId="4" borderId="148" xfId="2" applyNumberFormat="1" applyFont="1" applyFill="1" applyBorder="1" applyAlignment="1">
      <alignment vertical="center" shrinkToFit="1"/>
    </xf>
    <xf numFmtId="176" fontId="7" fillId="4" borderId="149" xfId="2" applyNumberFormat="1" applyFont="1" applyFill="1" applyBorder="1" applyAlignment="1">
      <alignment horizontal="center" vertical="center" shrinkToFit="1"/>
    </xf>
    <xf numFmtId="176" fontId="7" fillId="4" borderId="58" xfId="2" applyNumberFormat="1" applyFont="1" applyFill="1" applyBorder="1" applyAlignment="1">
      <alignment horizontal="center" vertical="center" shrinkToFit="1"/>
    </xf>
    <xf numFmtId="176" fontId="8" fillId="3" borderId="62" xfId="2" applyNumberFormat="1" applyFont="1" applyFill="1" applyBorder="1" applyAlignment="1">
      <alignment horizontal="center" vertical="distributed" textRotation="255" justifyLastLine="1" shrinkToFit="1"/>
    </xf>
    <xf numFmtId="176" fontId="5" fillId="4" borderId="21" xfId="2" applyNumberFormat="1" applyFont="1" applyFill="1" applyBorder="1" applyAlignment="1">
      <alignment vertical="center" shrinkToFit="1"/>
    </xf>
    <xf numFmtId="176" fontId="5" fillId="0" borderId="50" xfId="2" applyNumberFormat="1" applyFont="1" applyFill="1" applyBorder="1" applyAlignment="1">
      <alignment vertical="center" shrinkToFit="1"/>
    </xf>
    <xf numFmtId="176" fontId="5" fillId="0" borderId="51" xfId="2" applyNumberFormat="1" applyFont="1" applyFill="1" applyBorder="1" applyAlignment="1">
      <alignment vertical="center" shrinkToFit="1"/>
    </xf>
    <xf numFmtId="176" fontId="5" fillId="0" borderId="54" xfId="2" applyNumberFormat="1" applyFont="1" applyFill="1" applyBorder="1" applyAlignment="1">
      <alignment vertical="center" shrinkToFit="1"/>
    </xf>
    <xf numFmtId="176" fontId="5" fillId="0" borderId="56" xfId="2" applyNumberFormat="1" applyFont="1" applyFill="1" applyBorder="1" applyAlignment="1">
      <alignment vertical="center" shrinkToFit="1"/>
    </xf>
    <xf numFmtId="176" fontId="5" fillId="0" borderId="55" xfId="2" applyNumberFormat="1" applyFont="1" applyFill="1" applyBorder="1" applyAlignment="1">
      <alignment vertical="center" shrinkToFit="1"/>
    </xf>
    <xf numFmtId="176" fontId="5" fillId="0" borderId="52" xfId="2" applyNumberFormat="1" applyFont="1" applyFill="1" applyBorder="1" applyAlignment="1">
      <alignment vertical="center" shrinkToFit="1"/>
    </xf>
    <xf numFmtId="176" fontId="5" fillId="0" borderId="53" xfId="2" applyNumberFormat="1" applyFont="1" applyFill="1" applyBorder="1" applyAlignment="1">
      <alignment vertical="center" shrinkToFit="1"/>
    </xf>
    <xf numFmtId="176" fontId="5" fillId="0" borderId="18" xfId="2" applyNumberFormat="1" applyFont="1" applyFill="1" applyBorder="1" applyAlignment="1">
      <alignment vertical="center" shrinkToFit="1"/>
    </xf>
    <xf numFmtId="176" fontId="5" fillId="0" borderId="19" xfId="2" applyNumberFormat="1" applyFont="1" applyFill="1" applyBorder="1" applyAlignment="1">
      <alignment vertical="center" shrinkToFit="1"/>
    </xf>
    <xf numFmtId="176" fontId="5" fillId="0" borderId="22" xfId="2" applyNumberFormat="1" applyFont="1" applyFill="1" applyBorder="1" applyAlignment="1">
      <alignment vertical="center" shrinkToFit="1"/>
    </xf>
    <xf numFmtId="176" fontId="5" fillId="0" borderId="24" xfId="2" applyNumberFormat="1" applyFont="1" applyFill="1" applyBorder="1" applyAlignment="1">
      <alignment vertical="center" shrinkToFit="1"/>
    </xf>
    <xf numFmtId="176" fontId="5" fillId="0" borderId="23" xfId="2" applyNumberFormat="1" applyFont="1" applyFill="1" applyBorder="1" applyAlignment="1">
      <alignment vertical="center" shrinkToFit="1"/>
    </xf>
    <xf numFmtId="176" fontId="5" fillId="0" borderId="20" xfId="2" applyNumberFormat="1" applyFont="1" applyFill="1" applyBorder="1" applyAlignment="1">
      <alignment vertical="center" shrinkToFit="1"/>
    </xf>
    <xf numFmtId="176" fontId="5" fillId="0" borderId="21" xfId="2" applyNumberFormat="1" applyFont="1" applyFill="1" applyBorder="1" applyAlignment="1">
      <alignment vertical="center" shrinkToFit="1"/>
    </xf>
    <xf numFmtId="181" fontId="5" fillId="4" borderId="155" xfId="5" applyNumberFormat="1" applyFont="1" applyFill="1" applyBorder="1" applyAlignment="1">
      <alignment horizontal="center" vertical="center" shrinkToFit="1"/>
    </xf>
    <xf numFmtId="180" fontId="5" fillId="4" borderId="38" xfId="2" applyNumberFormat="1" applyFont="1" applyFill="1" applyBorder="1" applyAlignment="1">
      <alignment horizontal="right" vertical="center" shrinkToFit="1"/>
    </xf>
    <xf numFmtId="180" fontId="5" fillId="4" borderId="147" xfId="2" applyNumberFormat="1" applyFont="1" applyFill="1" applyBorder="1" applyAlignment="1">
      <alignment horizontal="right" vertical="center" shrinkToFit="1"/>
    </xf>
    <xf numFmtId="181" fontId="5" fillId="3" borderId="12" xfId="5" applyNumberFormat="1" applyFont="1" applyFill="1" applyBorder="1" applyAlignment="1">
      <alignment vertical="center" shrinkToFit="1"/>
    </xf>
    <xf numFmtId="181" fontId="5" fillId="3" borderId="26" xfId="5" applyNumberFormat="1" applyFont="1" applyFill="1" applyBorder="1" applyAlignment="1">
      <alignment vertical="center" shrinkToFit="1"/>
    </xf>
    <xf numFmtId="176" fontId="5" fillId="2" borderId="53" xfId="3" applyNumberFormat="1" applyFont="1" applyFill="1" applyBorder="1" applyAlignment="1">
      <alignment vertical="center" shrinkToFit="1"/>
    </xf>
    <xf numFmtId="176" fontId="5" fillId="2" borderId="21" xfId="3" applyNumberFormat="1" applyFont="1" applyFill="1" applyBorder="1" applyAlignment="1">
      <alignment vertical="center" shrinkToFit="1"/>
    </xf>
    <xf numFmtId="176" fontId="5" fillId="4" borderId="25" xfId="2" applyNumberFormat="1" applyFont="1" applyFill="1" applyBorder="1" applyAlignment="1">
      <alignment vertical="center" shrinkToFit="1"/>
    </xf>
    <xf numFmtId="181" fontId="5" fillId="4" borderId="154" xfId="5" applyNumberFormat="1" applyFont="1" applyFill="1" applyBorder="1" applyAlignment="1">
      <alignment horizontal="center" vertical="center" shrinkToFit="1"/>
    </xf>
    <xf numFmtId="181" fontId="5" fillId="4" borderId="156" xfId="5" applyNumberFormat="1" applyFont="1" applyFill="1" applyBorder="1" applyAlignment="1">
      <alignment horizontal="center" vertical="center" shrinkToFit="1"/>
    </xf>
    <xf numFmtId="181" fontId="5" fillId="4" borderId="55" xfId="5" applyNumberFormat="1" applyFont="1" applyFill="1" applyBorder="1" applyAlignment="1">
      <alignment vertical="center" shrinkToFit="1"/>
    </xf>
    <xf numFmtId="181" fontId="5" fillId="4" borderId="23" xfId="5" applyNumberFormat="1" applyFont="1" applyFill="1" applyBorder="1" applyAlignment="1">
      <alignment vertical="center" shrinkToFit="1"/>
    </xf>
    <xf numFmtId="181" fontId="5" fillId="4" borderId="58" xfId="5" applyNumberFormat="1" applyFont="1" applyFill="1" applyBorder="1" applyAlignment="1">
      <alignment vertical="center" shrinkToFit="1"/>
    </xf>
    <xf numFmtId="181" fontId="5" fillId="4" borderId="101" xfId="5" applyNumberFormat="1" applyFont="1" applyFill="1" applyBorder="1" applyAlignment="1">
      <alignment vertical="center" shrinkToFit="1"/>
    </xf>
    <xf numFmtId="176" fontId="5" fillId="2" borderId="157" xfId="3" applyNumberFormat="1" applyFont="1" applyFill="1" applyBorder="1" applyAlignment="1">
      <alignment vertical="center" shrinkToFit="1"/>
    </xf>
    <xf numFmtId="176" fontId="5" fillId="4" borderId="158" xfId="2" applyNumberFormat="1" applyFont="1" applyFill="1" applyBorder="1" applyAlignment="1">
      <alignment vertical="center" shrinkToFit="1"/>
    </xf>
    <xf numFmtId="176" fontId="5" fillId="4" borderId="157" xfId="2" applyNumberFormat="1" applyFont="1" applyFill="1" applyBorder="1" applyAlignment="1">
      <alignment vertical="center" shrinkToFit="1"/>
    </xf>
    <xf numFmtId="176" fontId="7" fillId="4" borderId="12" xfId="2" applyNumberFormat="1" applyFont="1" applyFill="1" applyBorder="1" applyAlignment="1">
      <alignment horizontal="center" vertical="center" wrapText="1" shrinkToFit="1"/>
    </xf>
    <xf numFmtId="176" fontId="7" fillId="4" borderId="7" xfId="2" applyNumberFormat="1" applyFont="1" applyFill="1" applyBorder="1" applyAlignment="1">
      <alignment horizontal="center" vertical="center" shrinkToFit="1"/>
    </xf>
    <xf numFmtId="176" fontId="7" fillId="4" borderId="112" xfId="2" applyNumberFormat="1" applyFont="1" applyFill="1" applyBorder="1" applyAlignment="1">
      <alignment horizontal="center" vertical="center" shrinkToFit="1"/>
    </xf>
    <xf numFmtId="176" fontId="7" fillId="4" borderId="113" xfId="2" applyNumberFormat="1" applyFont="1" applyFill="1" applyBorder="1" applyAlignment="1">
      <alignment horizontal="center" vertical="center" shrinkToFit="1"/>
    </xf>
    <xf numFmtId="176" fontId="7" fillId="4" borderId="114" xfId="2" applyNumberFormat="1" applyFont="1" applyFill="1" applyBorder="1" applyAlignment="1">
      <alignment horizontal="center" vertical="center" shrinkToFit="1"/>
    </xf>
    <xf numFmtId="176" fontId="7" fillId="4" borderId="117" xfId="2" applyNumberFormat="1" applyFont="1" applyFill="1" applyBorder="1" applyAlignment="1">
      <alignment horizontal="distributed" vertical="center" justifyLastLine="1" shrinkToFit="1"/>
    </xf>
    <xf numFmtId="176" fontId="7" fillId="4" borderId="118" xfId="2" applyNumberFormat="1" applyFont="1" applyFill="1" applyBorder="1" applyAlignment="1">
      <alignment horizontal="distributed" vertical="center" justifyLastLine="1" shrinkToFit="1"/>
    </xf>
    <xf numFmtId="176" fontId="7" fillId="4" borderId="13" xfId="2" applyNumberFormat="1" applyFont="1" applyFill="1" applyBorder="1" applyAlignment="1">
      <alignment horizontal="distributed" vertical="center" justifyLastLine="1" shrinkToFit="1"/>
    </xf>
    <xf numFmtId="176" fontId="8" fillId="4" borderId="115" xfId="2" applyNumberFormat="1" applyFont="1" applyFill="1" applyBorder="1" applyAlignment="1">
      <alignment horizontal="distributed" vertical="center" justifyLastLine="1" shrinkToFit="1"/>
    </xf>
    <xf numFmtId="176" fontId="8" fillId="4" borderId="13" xfId="2" applyNumberFormat="1" applyFont="1" applyFill="1" applyBorder="1" applyAlignment="1">
      <alignment horizontal="center" vertical="center" shrinkToFit="1"/>
    </xf>
    <xf numFmtId="176" fontId="7" fillId="4" borderId="115" xfId="2" applyNumberFormat="1" applyFont="1" applyFill="1" applyBorder="1" applyAlignment="1">
      <alignment horizontal="distributed" vertical="center" justifyLastLine="1" shrinkToFit="1"/>
    </xf>
    <xf numFmtId="176" fontId="7" fillId="4" borderId="13" xfId="2" applyNumberFormat="1" applyFont="1" applyFill="1" applyBorder="1" applyAlignment="1">
      <alignment horizontal="center" vertical="center" shrinkToFit="1"/>
    </xf>
    <xf numFmtId="176" fontId="7" fillId="4" borderId="116" xfId="2" applyNumberFormat="1" applyFont="1" applyFill="1" applyBorder="1" applyAlignment="1">
      <alignment horizontal="distributed" vertical="center" justifyLastLine="1" shrinkToFit="1"/>
    </xf>
    <xf numFmtId="176" fontId="7" fillId="4" borderId="112" xfId="2" applyNumberFormat="1" applyFont="1" applyFill="1" applyBorder="1" applyAlignment="1">
      <alignment horizontal="distributed" vertical="center" justifyLastLine="1" shrinkToFit="1"/>
    </xf>
    <xf numFmtId="176" fontId="8" fillId="4" borderId="140" xfId="2" applyNumberFormat="1" applyFont="1" applyFill="1" applyBorder="1" applyAlignment="1">
      <alignment horizontal="distributed" vertical="center" justifyLastLine="1" shrinkToFit="1"/>
    </xf>
    <xf numFmtId="176" fontId="8" fillId="4" borderId="141" xfId="2" applyNumberFormat="1" applyFont="1" applyFill="1" applyBorder="1" applyAlignment="1">
      <alignment horizontal="distributed" vertical="center" justifyLastLine="1" shrinkToFit="1"/>
    </xf>
    <xf numFmtId="176" fontId="7" fillId="4" borderId="61" xfId="2" applyNumberFormat="1" applyFont="1" applyFill="1" applyBorder="1" applyAlignment="1">
      <alignment horizontal="center" vertical="center" wrapText="1" shrinkToFit="1"/>
    </xf>
    <xf numFmtId="176" fontId="7" fillId="4" borderId="67" xfId="2" applyNumberFormat="1" applyFont="1" applyFill="1" applyBorder="1" applyAlignment="1">
      <alignment horizontal="center" vertical="center" shrinkToFit="1"/>
    </xf>
    <xf numFmtId="176" fontId="7" fillId="4" borderId="120" xfId="2" applyNumberFormat="1" applyFont="1" applyFill="1" applyBorder="1" applyAlignment="1">
      <alignment horizontal="center" vertical="center" shrinkToFit="1"/>
    </xf>
    <xf numFmtId="176" fontId="7" fillId="4" borderId="121" xfId="2" applyNumberFormat="1" applyFont="1" applyFill="1" applyBorder="1" applyAlignment="1">
      <alignment horizontal="center" vertical="center" shrinkToFit="1"/>
    </xf>
    <xf numFmtId="176" fontId="7" fillId="4" borderId="122" xfId="2" applyNumberFormat="1" applyFont="1" applyFill="1" applyBorder="1" applyAlignment="1">
      <alignment horizontal="distributed" vertical="center" justifyLastLine="1" shrinkToFit="1"/>
    </xf>
    <xf numFmtId="176" fontId="7" fillId="4" borderId="125" xfId="2" applyNumberFormat="1" applyFont="1" applyFill="1" applyBorder="1" applyAlignment="1">
      <alignment horizontal="distributed" vertical="center" justifyLastLine="1" shrinkToFit="1"/>
    </xf>
    <xf numFmtId="176" fontId="8" fillId="4" borderId="126" xfId="2" applyNumberFormat="1" applyFont="1" applyFill="1" applyBorder="1" applyAlignment="1">
      <alignment horizontal="distributed" vertical="center" justifyLastLine="1" shrinkToFit="1"/>
    </xf>
    <xf numFmtId="176" fontId="7" fillId="4" borderId="71" xfId="2" applyNumberFormat="1" applyFont="1" applyFill="1" applyBorder="1" applyAlignment="1">
      <alignment horizontal="distributed" vertical="center" justifyLastLine="1" shrinkToFit="1"/>
    </xf>
    <xf numFmtId="176" fontId="7" fillId="4" borderId="123" xfId="2" applyNumberFormat="1" applyFont="1" applyFill="1" applyBorder="1" applyAlignment="1">
      <alignment horizontal="distributed" vertical="center" justifyLastLine="1" shrinkToFit="1"/>
    </xf>
    <xf numFmtId="176" fontId="8" fillId="4" borderId="124" xfId="2" applyNumberFormat="1" applyFont="1" applyFill="1" applyBorder="1" applyAlignment="1">
      <alignment horizontal="distributed" vertical="center" justifyLastLine="1" shrinkToFit="1"/>
    </xf>
    <xf numFmtId="176" fontId="8" fillId="4" borderId="120" xfId="2" applyNumberFormat="1" applyFont="1" applyFill="1" applyBorder="1" applyAlignment="1">
      <alignment horizontal="distributed" vertical="center" justifyLastLine="1" shrinkToFit="1"/>
    </xf>
    <xf numFmtId="176" fontId="8" fillId="4" borderId="159" xfId="2" applyNumberFormat="1" applyFont="1" applyFill="1" applyBorder="1" applyAlignment="1">
      <alignment horizontal="distributed" vertical="center" justifyLastLine="1" shrinkToFit="1"/>
    </xf>
    <xf numFmtId="176" fontId="8" fillId="4" borderId="160" xfId="2" applyNumberFormat="1" applyFont="1" applyFill="1" applyBorder="1" applyAlignment="1">
      <alignment horizontal="distributed" vertical="center" justifyLastLine="1" shrinkToFit="1"/>
    </xf>
    <xf numFmtId="179" fontId="8" fillId="4" borderId="0" xfId="2" applyNumberFormat="1" applyFont="1" applyFill="1" applyBorder="1" applyAlignment="1">
      <alignment horizontal="right" vertical="center"/>
    </xf>
    <xf numFmtId="179" fontId="7" fillId="4" borderId="0" xfId="2" applyNumberFormat="1" applyFont="1" applyFill="1" applyAlignment="1">
      <alignment vertical="center"/>
    </xf>
    <xf numFmtId="0" fontId="7" fillId="4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</cellXfs>
  <cellStyles count="6">
    <cellStyle name="パーセント" xfId="5" builtinId="5"/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314325</xdr:colOff>
      <xdr:row>1</xdr:row>
      <xdr:rowOff>57150</xdr:rowOff>
    </xdr:from>
    <xdr:ext cx="85725" cy="28324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86525" y="228600"/>
          <a:ext cx="85725" cy="28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314325</xdr:colOff>
      <xdr:row>27</xdr:row>
      <xdr:rowOff>0</xdr:rowOff>
    </xdr:from>
    <xdr:ext cx="85725" cy="28937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86525" y="4629150"/>
          <a:ext cx="85725" cy="2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314325</xdr:colOff>
      <xdr:row>27</xdr:row>
      <xdr:rowOff>0</xdr:rowOff>
    </xdr:from>
    <xdr:ext cx="85725" cy="28937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486525" y="4629150"/>
          <a:ext cx="85725" cy="289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zoomScale="70" zoomScaleNormal="70" workbookViewId="0">
      <selection activeCell="F43" sqref="F43"/>
    </sheetView>
  </sheetViews>
  <sheetFormatPr defaultRowHeight="13.5" x14ac:dyDescent="0.15"/>
  <cols>
    <col min="2" max="25" width="13.625" customWidth="1"/>
  </cols>
  <sheetData>
    <row r="1" spans="1:25" ht="19.5" thickBot="1" x14ac:dyDescent="0.2">
      <c r="A1" s="424" t="s">
        <v>130</v>
      </c>
      <c r="B1" s="423"/>
      <c r="C1" s="423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1" t="s">
        <v>129</v>
      </c>
    </row>
    <row r="2" spans="1:25" ht="18" x14ac:dyDescent="0.15">
      <c r="A2" s="420" t="s">
        <v>128</v>
      </c>
      <c r="B2" s="419"/>
      <c r="C2" s="418" t="s">
        <v>127</v>
      </c>
      <c r="D2" s="417" t="s">
        <v>126</v>
      </c>
      <c r="E2" s="415"/>
      <c r="F2" s="415"/>
      <c r="G2" s="415"/>
      <c r="H2" s="415"/>
      <c r="I2" s="415"/>
      <c r="J2" s="415"/>
      <c r="K2" s="416"/>
      <c r="L2" s="416"/>
      <c r="M2" s="416"/>
      <c r="N2" s="416"/>
      <c r="O2" s="414" t="s">
        <v>125</v>
      </c>
      <c r="P2" s="415"/>
      <c r="Q2" s="415"/>
      <c r="R2" s="413"/>
      <c r="S2" s="414" t="s">
        <v>124</v>
      </c>
      <c r="T2" s="413"/>
      <c r="U2" s="412" t="s">
        <v>123</v>
      </c>
      <c r="V2" s="411" t="s">
        <v>122</v>
      </c>
      <c r="W2" s="410" t="s">
        <v>121</v>
      </c>
      <c r="X2" s="409" t="s">
        <v>120</v>
      </c>
      <c r="Y2" s="408" t="s">
        <v>119</v>
      </c>
    </row>
    <row r="3" spans="1:25" ht="18.75" thickBot="1" x14ac:dyDescent="0.2">
      <c r="A3" s="407"/>
      <c r="B3" s="406"/>
      <c r="C3" s="405"/>
      <c r="D3" s="404" t="s">
        <v>118</v>
      </c>
      <c r="E3" s="399" t="s">
        <v>117</v>
      </c>
      <c r="F3" s="399" t="s">
        <v>116</v>
      </c>
      <c r="G3" s="399" t="s">
        <v>115</v>
      </c>
      <c r="H3" s="403" t="s">
        <v>114</v>
      </c>
      <c r="I3" s="399" t="s">
        <v>113</v>
      </c>
      <c r="J3" s="399" t="s">
        <v>112</v>
      </c>
      <c r="K3" s="402" t="s">
        <v>111</v>
      </c>
      <c r="L3" s="401" t="s">
        <v>110</v>
      </c>
      <c r="M3" s="400" t="s">
        <v>109</v>
      </c>
      <c r="N3" s="400" t="s">
        <v>108</v>
      </c>
      <c r="O3" s="398" t="s">
        <v>107</v>
      </c>
      <c r="P3" s="399" t="s">
        <v>106</v>
      </c>
      <c r="Q3" s="399" t="s">
        <v>105</v>
      </c>
      <c r="R3" s="397" t="s">
        <v>104</v>
      </c>
      <c r="S3" s="398" t="s">
        <v>103</v>
      </c>
      <c r="T3" s="397" t="s">
        <v>102</v>
      </c>
      <c r="U3" s="396" t="s">
        <v>101</v>
      </c>
      <c r="V3" s="395"/>
      <c r="W3" s="394"/>
      <c r="X3" s="393"/>
      <c r="Y3" s="392"/>
    </row>
    <row r="4" spans="1:25" ht="19.5" x14ac:dyDescent="0.15">
      <c r="A4" s="359" t="s">
        <v>100</v>
      </c>
      <c r="B4" s="358" t="s">
        <v>97</v>
      </c>
      <c r="C4" s="357" t="s">
        <v>96</v>
      </c>
      <c r="D4" s="391">
        <v>15</v>
      </c>
      <c r="E4" s="355">
        <v>12</v>
      </c>
      <c r="F4" s="355">
        <v>4</v>
      </c>
      <c r="G4" s="355">
        <v>1</v>
      </c>
      <c r="H4" s="355">
        <v>16</v>
      </c>
      <c r="I4" s="355">
        <v>0</v>
      </c>
      <c r="J4" s="355">
        <v>2</v>
      </c>
      <c r="K4" s="355">
        <v>1</v>
      </c>
      <c r="L4" s="355">
        <v>0</v>
      </c>
      <c r="M4" s="355">
        <v>0</v>
      </c>
      <c r="N4" s="390">
        <v>0</v>
      </c>
      <c r="O4" s="354">
        <v>0</v>
      </c>
      <c r="P4" s="355">
        <v>0</v>
      </c>
      <c r="Q4" s="355">
        <v>3</v>
      </c>
      <c r="R4" s="353">
        <v>0</v>
      </c>
      <c r="S4" s="354">
        <v>0</v>
      </c>
      <c r="T4" s="353">
        <v>0</v>
      </c>
      <c r="U4" s="352">
        <v>0</v>
      </c>
      <c r="V4" s="351">
        <v>142</v>
      </c>
      <c r="W4" s="350">
        <f>SUM(D4:V4)</f>
        <v>196</v>
      </c>
      <c r="X4" s="389">
        <v>200</v>
      </c>
      <c r="Y4" s="388">
        <f>W4/X4*100</f>
        <v>98</v>
      </c>
    </row>
    <row r="5" spans="1:25" ht="19.5" x14ac:dyDescent="0.15">
      <c r="A5" s="331"/>
      <c r="B5" s="330"/>
      <c r="C5" s="329" t="s">
        <v>95</v>
      </c>
      <c r="D5" s="328">
        <v>18</v>
      </c>
      <c r="E5" s="326">
        <v>12</v>
      </c>
      <c r="F5" s="326">
        <v>4</v>
      </c>
      <c r="G5" s="326">
        <v>1</v>
      </c>
      <c r="H5" s="326">
        <v>16</v>
      </c>
      <c r="I5" s="326">
        <v>0</v>
      </c>
      <c r="J5" s="326">
        <v>2</v>
      </c>
      <c r="K5" s="326">
        <v>1</v>
      </c>
      <c r="L5" s="326">
        <v>0</v>
      </c>
      <c r="M5" s="326">
        <v>0</v>
      </c>
      <c r="N5" s="327">
        <v>0</v>
      </c>
      <c r="O5" s="325">
        <v>0</v>
      </c>
      <c r="P5" s="326">
        <v>0</v>
      </c>
      <c r="Q5" s="326">
        <v>8</v>
      </c>
      <c r="R5" s="324">
        <v>0</v>
      </c>
      <c r="S5" s="325">
        <v>0</v>
      </c>
      <c r="T5" s="324">
        <v>0</v>
      </c>
      <c r="U5" s="323">
        <v>0</v>
      </c>
      <c r="V5" s="322">
        <v>142</v>
      </c>
      <c r="W5" s="321">
        <f>SUM(D5:V5)</f>
        <v>204</v>
      </c>
      <c r="X5" s="380">
        <v>247</v>
      </c>
      <c r="Y5" s="387">
        <f>W5/X5*100</f>
        <v>82.591093117408903</v>
      </c>
    </row>
    <row r="6" spans="1:25" ht="19.5" x14ac:dyDescent="0.15">
      <c r="A6" s="331"/>
      <c r="B6" s="330" t="s">
        <v>94</v>
      </c>
      <c r="C6" s="342" t="s">
        <v>82</v>
      </c>
      <c r="D6" s="382">
        <v>16</v>
      </c>
      <c r="E6" s="339">
        <v>61</v>
      </c>
      <c r="F6" s="339">
        <v>28</v>
      </c>
      <c r="G6" s="339">
        <v>4</v>
      </c>
      <c r="H6" s="339">
        <v>1</v>
      </c>
      <c r="I6" s="339">
        <v>4</v>
      </c>
      <c r="J6" s="339">
        <v>0</v>
      </c>
      <c r="K6" s="339">
        <v>5</v>
      </c>
      <c r="L6" s="339">
        <v>0</v>
      </c>
      <c r="M6" s="339">
        <v>30</v>
      </c>
      <c r="N6" s="340">
        <v>16</v>
      </c>
      <c r="O6" s="338">
        <v>4</v>
      </c>
      <c r="P6" s="339">
        <v>8</v>
      </c>
      <c r="Q6" s="339">
        <v>2</v>
      </c>
      <c r="R6" s="337">
        <v>0</v>
      </c>
      <c r="S6" s="338">
        <v>18</v>
      </c>
      <c r="T6" s="337">
        <v>0</v>
      </c>
      <c r="U6" s="336">
        <v>2</v>
      </c>
      <c r="V6" s="335">
        <v>30</v>
      </c>
      <c r="W6" s="350">
        <f>SUM(D6:V6)</f>
        <v>229</v>
      </c>
      <c r="X6" s="381">
        <v>220</v>
      </c>
      <c r="Y6" s="386">
        <f>W6/X6*100</f>
        <v>104.09090909090909</v>
      </c>
    </row>
    <row r="7" spans="1:25" ht="19.5" x14ac:dyDescent="0.15">
      <c r="A7" s="331"/>
      <c r="B7" s="330"/>
      <c r="C7" s="329" t="s">
        <v>81</v>
      </c>
      <c r="D7" s="328">
        <v>23</v>
      </c>
      <c r="E7" s="326">
        <v>266</v>
      </c>
      <c r="F7" s="326">
        <v>83</v>
      </c>
      <c r="G7" s="326">
        <v>4</v>
      </c>
      <c r="H7" s="326">
        <v>3</v>
      </c>
      <c r="I7" s="326">
        <v>4</v>
      </c>
      <c r="J7" s="326">
        <v>0</v>
      </c>
      <c r="K7" s="326">
        <v>5</v>
      </c>
      <c r="L7" s="326">
        <v>0</v>
      </c>
      <c r="M7" s="326">
        <v>56</v>
      </c>
      <c r="N7" s="327">
        <v>20</v>
      </c>
      <c r="O7" s="325">
        <v>5</v>
      </c>
      <c r="P7" s="326">
        <v>10</v>
      </c>
      <c r="Q7" s="326">
        <v>2</v>
      </c>
      <c r="R7" s="324">
        <v>0</v>
      </c>
      <c r="S7" s="325">
        <v>33</v>
      </c>
      <c r="T7" s="324">
        <v>0</v>
      </c>
      <c r="U7" s="323">
        <v>2</v>
      </c>
      <c r="V7" s="322">
        <v>46</v>
      </c>
      <c r="W7" s="321">
        <f>SUM(D7:V7)</f>
        <v>562</v>
      </c>
      <c r="X7" s="380">
        <v>1038</v>
      </c>
      <c r="Y7" s="385">
        <f>W7/X7*100</f>
        <v>54.142581888246632</v>
      </c>
    </row>
    <row r="8" spans="1:25" ht="19.5" x14ac:dyDescent="0.15">
      <c r="A8" s="331"/>
      <c r="B8" s="330" t="s">
        <v>93</v>
      </c>
      <c r="C8" s="342" t="s">
        <v>82</v>
      </c>
      <c r="D8" s="382">
        <v>41</v>
      </c>
      <c r="E8" s="339">
        <v>752</v>
      </c>
      <c r="F8" s="339">
        <v>14</v>
      </c>
      <c r="G8" s="339">
        <v>3</v>
      </c>
      <c r="H8" s="339">
        <v>24</v>
      </c>
      <c r="I8" s="339">
        <v>83</v>
      </c>
      <c r="J8" s="339">
        <v>44</v>
      </c>
      <c r="K8" s="339">
        <v>0</v>
      </c>
      <c r="L8" s="339">
        <v>27</v>
      </c>
      <c r="M8" s="339">
        <v>10</v>
      </c>
      <c r="N8" s="340">
        <v>14</v>
      </c>
      <c r="O8" s="338">
        <v>4</v>
      </c>
      <c r="P8" s="339">
        <v>8</v>
      </c>
      <c r="Q8" s="339">
        <v>15</v>
      </c>
      <c r="R8" s="337">
        <v>20</v>
      </c>
      <c r="S8" s="338">
        <v>203</v>
      </c>
      <c r="T8" s="337">
        <v>11</v>
      </c>
      <c r="U8" s="336">
        <v>20</v>
      </c>
      <c r="V8" s="335">
        <v>72</v>
      </c>
      <c r="W8" s="350">
        <f>SUM(D8:V8)</f>
        <v>1365</v>
      </c>
      <c r="X8" s="381">
        <v>89</v>
      </c>
      <c r="Y8" s="386">
        <f>W8/X8*100</f>
        <v>1533.7078651685395</v>
      </c>
    </row>
    <row r="9" spans="1:25" ht="19.5" x14ac:dyDescent="0.15">
      <c r="A9" s="331"/>
      <c r="B9" s="330"/>
      <c r="C9" s="329" t="s">
        <v>81</v>
      </c>
      <c r="D9" s="328">
        <v>41</v>
      </c>
      <c r="E9" s="326">
        <v>761</v>
      </c>
      <c r="F9" s="326">
        <v>14</v>
      </c>
      <c r="G9" s="326">
        <v>3</v>
      </c>
      <c r="H9" s="326">
        <v>24</v>
      </c>
      <c r="I9" s="326">
        <v>83</v>
      </c>
      <c r="J9" s="326">
        <v>44</v>
      </c>
      <c r="K9" s="326">
        <v>0</v>
      </c>
      <c r="L9" s="326">
        <v>27</v>
      </c>
      <c r="M9" s="326">
        <v>10</v>
      </c>
      <c r="N9" s="327">
        <v>14</v>
      </c>
      <c r="O9" s="325">
        <v>4</v>
      </c>
      <c r="P9" s="326">
        <v>8</v>
      </c>
      <c r="Q9" s="326">
        <v>15</v>
      </c>
      <c r="R9" s="324">
        <v>20</v>
      </c>
      <c r="S9" s="325">
        <v>203</v>
      </c>
      <c r="T9" s="324">
        <v>11</v>
      </c>
      <c r="U9" s="323">
        <v>20</v>
      </c>
      <c r="V9" s="322">
        <v>74</v>
      </c>
      <c r="W9" s="321">
        <f>SUM(D9:V9)</f>
        <v>1376</v>
      </c>
      <c r="X9" s="380">
        <v>89</v>
      </c>
      <c r="Y9" s="385">
        <f>W9/X9*100</f>
        <v>1546.0674157303372</v>
      </c>
    </row>
    <row r="10" spans="1:25" ht="19.5" x14ac:dyDescent="0.15">
      <c r="A10" s="331"/>
      <c r="B10" s="330" t="s">
        <v>92</v>
      </c>
      <c r="C10" s="342" t="s">
        <v>82</v>
      </c>
      <c r="D10" s="382">
        <v>11</v>
      </c>
      <c r="E10" s="339">
        <v>166</v>
      </c>
      <c r="F10" s="339">
        <v>5</v>
      </c>
      <c r="G10" s="339">
        <v>1</v>
      </c>
      <c r="H10" s="339">
        <v>2</v>
      </c>
      <c r="I10" s="339">
        <v>0</v>
      </c>
      <c r="J10" s="339">
        <v>44</v>
      </c>
      <c r="K10" s="339">
        <v>0</v>
      </c>
      <c r="L10" s="339">
        <v>0</v>
      </c>
      <c r="M10" s="339">
        <v>34</v>
      </c>
      <c r="N10" s="340">
        <v>3</v>
      </c>
      <c r="O10" s="338">
        <v>4</v>
      </c>
      <c r="P10" s="339">
        <v>0</v>
      </c>
      <c r="Q10" s="339">
        <v>0</v>
      </c>
      <c r="R10" s="337">
        <v>0</v>
      </c>
      <c r="S10" s="338">
        <v>4</v>
      </c>
      <c r="T10" s="337">
        <v>0</v>
      </c>
      <c r="U10" s="336">
        <v>17</v>
      </c>
      <c r="V10" s="335">
        <v>20</v>
      </c>
      <c r="W10" s="350">
        <f>SUM(D10:V10)</f>
        <v>311</v>
      </c>
      <c r="X10" s="381">
        <v>11</v>
      </c>
      <c r="Y10" s="386">
        <f>W10/X10*100</f>
        <v>2827.2727272727275</v>
      </c>
    </row>
    <row r="11" spans="1:25" ht="19.5" x14ac:dyDescent="0.15">
      <c r="A11" s="331"/>
      <c r="B11" s="330"/>
      <c r="C11" s="329" t="s">
        <v>81</v>
      </c>
      <c r="D11" s="328">
        <v>13</v>
      </c>
      <c r="E11" s="326">
        <v>166</v>
      </c>
      <c r="F11" s="326">
        <v>5</v>
      </c>
      <c r="G11" s="326">
        <v>1</v>
      </c>
      <c r="H11" s="326">
        <v>2</v>
      </c>
      <c r="I11" s="326">
        <v>0</v>
      </c>
      <c r="J11" s="326">
        <v>44</v>
      </c>
      <c r="K11" s="326">
        <v>0</v>
      </c>
      <c r="L11" s="326">
        <v>0</v>
      </c>
      <c r="M11" s="326">
        <v>40</v>
      </c>
      <c r="N11" s="327">
        <v>5</v>
      </c>
      <c r="O11" s="325">
        <v>4</v>
      </c>
      <c r="P11" s="326">
        <v>0</v>
      </c>
      <c r="Q11" s="326">
        <v>0</v>
      </c>
      <c r="R11" s="324">
        <v>0</v>
      </c>
      <c r="S11" s="325">
        <v>4</v>
      </c>
      <c r="T11" s="324">
        <v>0</v>
      </c>
      <c r="U11" s="323">
        <v>17</v>
      </c>
      <c r="V11" s="322">
        <v>20</v>
      </c>
      <c r="W11" s="321">
        <f>SUM(D11:V11)</f>
        <v>321</v>
      </c>
      <c r="X11" s="380">
        <v>11</v>
      </c>
      <c r="Y11" s="385">
        <f>W11/X11*100</f>
        <v>2918.1818181818185</v>
      </c>
    </row>
    <row r="12" spans="1:25" ht="19.5" x14ac:dyDescent="0.15">
      <c r="A12" s="331"/>
      <c r="B12" s="345" t="s">
        <v>91</v>
      </c>
      <c r="C12" s="342" t="s">
        <v>82</v>
      </c>
      <c r="D12" s="382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340">
        <v>0</v>
      </c>
      <c r="O12" s="338">
        <v>0</v>
      </c>
      <c r="P12" s="339">
        <v>0</v>
      </c>
      <c r="Q12" s="339">
        <v>0</v>
      </c>
      <c r="R12" s="337">
        <v>0</v>
      </c>
      <c r="S12" s="338">
        <v>3</v>
      </c>
      <c r="T12" s="337">
        <v>0</v>
      </c>
      <c r="U12" s="336">
        <v>0</v>
      </c>
      <c r="V12" s="335">
        <v>0</v>
      </c>
      <c r="W12" s="350">
        <f>SUM(D12:V12)</f>
        <v>3</v>
      </c>
      <c r="X12" s="381">
        <v>0</v>
      </c>
      <c r="Y12" s="375" t="str">
        <f>IF(OR(X12=0,X12=""),"-",+W12/X12*100)</f>
        <v>-</v>
      </c>
    </row>
    <row r="13" spans="1:25" ht="19.5" x14ac:dyDescent="0.15">
      <c r="A13" s="331"/>
      <c r="B13" s="330"/>
      <c r="C13" s="329" t="s">
        <v>81</v>
      </c>
      <c r="D13" s="328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7">
        <v>0</v>
      </c>
      <c r="O13" s="325">
        <v>0</v>
      </c>
      <c r="P13" s="326">
        <v>0</v>
      </c>
      <c r="Q13" s="326">
        <v>0</v>
      </c>
      <c r="R13" s="324">
        <v>0</v>
      </c>
      <c r="S13" s="325">
        <v>3</v>
      </c>
      <c r="T13" s="324">
        <v>0</v>
      </c>
      <c r="U13" s="323">
        <v>0</v>
      </c>
      <c r="V13" s="322">
        <v>0</v>
      </c>
      <c r="W13" s="321">
        <f>SUM(D13:V13)</f>
        <v>3</v>
      </c>
      <c r="X13" s="380">
        <v>0</v>
      </c>
      <c r="Y13" s="384" t="str">
        <f>IF(OR(X13=0,X13=""),"-",+W13/X13*100)</f>
        <v>-</v>
      </c>
    </row>
    <row r="14" spans="1:25" ht="19.5" x14ac:dyDescent="0.15">
      <c r="A14" s="331"/>
      <c r="B14" s="330" t="s">
        <v>90</v>
      </c>
      <c r="C14" s="342" t="s">
        <v>82</v>
      </c>
      <c r="D14" s="382">
        <v>65</v>
      </c>
      <c r="E14" s="339">
        <v>667</v>
      </c>
      <c r="F14" s="339">
        <v>23</v>
      </c>
      <c r="G14" s="339">
        <v>7</v>
      </c>
      <c r="H14" s="339">
        <v>56</v>
      </c>
      <c r="I14" s="339">
        <v>29</v>
      </c>
      <c r="J14" s="339">
        <v>29</v>
      </c>
      <c r="K14" s="339">
        <v>0</v>
      </c>
      <c r="L14" s="339">
        <v>1</v>
      </c>
      <c r="M14" s="339">
        <v>0</v>
      </c>
      <c r="N14" s="340">
        <v>2</v>
      </c>
      <c r="O14" s="338">
        <v>0</v>
      </c>
      <c r="P14" s="339">
        <v>1</v>
      </c>
      <c r="Q14" s="339">
        <v>6</v>
      </c>
      <c r="R14" s="337">
        <v>7</v>
      </c>
      <c r="S14" s="338">
        <v>19</v>
      </c>
      <c r="T14" s="337">
        <v>0</v>
      </c>
      <c r="U14" s="336">
        <v>20</v>
      </c>
      <c r="V14" s="335">
        <v>76</v>
      </c>
      <c r="W14" s="350">
        <f>SUM(D14:V14)</f>
        <v>1008</v>
      </c>
      <c r="X14" s="381">
        <v>58</v>
      </c>
      <c r="Y14" s="386">
        <f>W14/X14*100</f>
        <v>1737.9310344827586</v>
      </c>
    </row>
    <row r="15" spans="1:25" ht="19.5" x14ac:dyDescent="0.15">
      <c r="A15" s="331"/>
      <c r="B15" s="330"/>
      <c r="C15" s="329" t="s">
        <v>81</v>
      </c>
      <c r="D15" s="328">
        <v>78</v>
      </c>
      <c r="E15" s="326">
        <v>670</v>
      </c>
      <c r="F15" s="326">
        <v>26</v>
      </c>
      <c r="G15" s="326">
        <v>10</v>
      </c>
      <c r="H15" s="326">
        <v>56</v>
      </c>
      <c r="I15" s="326">
        <v>29</v>
      </c>
      <c r="J15" s="326">
        <v>31</v>
      </c>
      <c r="K15" s="326">
        <v>0</v>
      </c>
      <c r="L15" s="326">
        <v>1</v>
      </c>
      <c r="M15" s="326">
        <v>0</v>
      </c>
      <c r="N15" s="327">
        <v>2</v>
      </c>
      <c r="O15" s="325">
        <v>0</v>
      </c>
      <c r="P15" s="326">
        <v>6</v>
      </c>
      <c r="Q15" s="326">
        <v>6</v>
      </c>
      <c r="R15" s="324">
        <v>7</v>
      </c>
      <c r="S15" s="325">
        <v>27</v>
      </c>
      <c r="T15" s="324">
        <v>0</v>
      </c>
      <c r="U15" s="323">
        <v>22</v>
      </c>
      <c r="V15" s="322">
        <v>80</v>
      </c>
      <c r="W15" s="321">
        <f>SUM(D15:V15)</f>
        <v>1051</v>
      </c>
      <c r="X15" s="380">
        <v>80</v>
      </c>
      <c r="Y15" s="385">
        <f>W15/X15*100</f>
        <v>1313.75</v>
      </c>
    </row>
    <row r="16" spans="1:25" ht="19.5" x14ac:dyDescent="0.15">
      <c r="A16" s="331"/>
      <c r="B16" s="330" t="s">
        <v>89</v>
      </c>
      <c r="C16" s="342" t="s">
        <v>82</v>
      </c>
      <c r="D16" s="382">
        <v>3</v>
      </c>
      <c r="E16" s="339">
        <v>3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40">
        <v>0</v>
      </c>
      <c r="O16" s="338">
        <v>0</v>
      </c>
      <c r="P16" s="339">
        <v>0</v>
      </c>
      <c r="Q16" s="339">
        <v>0</v>
      </c>
      <c r="R16" s="337">
        <v>0</v>
      </c>
      <c r="S16" s="338">
        <v>4</v>
      </c>
      <c r="T16" s="337">
        <v>0</v>
      </c>
      <c r="U16" s="336">
        <v>0</v>
      </c>
      <c r="V16" s="335">
        <v>6</v>
      </c>
      <c r="W16" s="350">
        <f>SUM(D16:V16)</f>
        <v>16</v>
      </c>
      <c r="X16" s="381">
        <v>7</v>
      </c>
      <c r="Y16" s="386">
        <f>W16/X16*100</f>
        <v>228.57142857142856</v>
      </c>
    </row>
    <row r="17" spans="1:25" ht="19.5" x14ac:dyDescent="0.15">
      <c r="A17" s="331"/>
      <c r="B17" s="330"/>
      <c r="C17" s="329" t="s">
        <v>81</v>
      </c>
      <c r="D17" s="328">
        <v>3</v>
      </c>
      <c r="E17" s="326">
        <v>3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7">
        <v>0</v>
      </c>
      <c r="O17" s="325">
        <v>0</v>
      </c>
      <c r="P17" s="326">
        <v>0</v>
      </c>
      <c r="Q17" s="326">
        <v>0</v>
      </c>
      <c r="R17" s="324">
        <v>0</v>
      </c>
      <c r="S17" s="325">
        <v>4</v>
      </c>
      <c r="T17" s="324">
        <v>0</v>
      </c>
      <c r="U17" s="323">
        <v>0</v>
      </c>
      <c r="V17" s="322">
        <v>6</v>
      </c>
      <c r="W17" s="321">
        <f>SUM(D17:V17)</f>
        <v>16</v>
      </c>
      <c r="X17" s="380">
        <v>91</v>
      </c>
      <c r="Y17" s="385">
        <f>W17/X17*100</f>
        <v>17.582417582417584</v>
      </c>
    </row>
    <row r="18" spans="1:25" ht="19.5" x14ac:dyDescent="0.15">
      <c r="A18" s="331"/>
      <c r="B18" s="330" t="s">
        <v>88</v>
      </c>
      <c r="C18" s="342" t="s">
        <v>82</v>
      </c>
      <c r="D18" s="382">
        <v>20</v>
      </c>
      <c r="E18" s="339">
        <v>11</v>
      </c>
      <c r="F18" s="339">
        <v>2</v>
      </c>
      <c r="G18" s="339">
        <v>0</v>
      </c>
      <c r="H18" s="339">
        <v>5</v>
      </c>
      <c r="I18" s="339">
        <v>0</v>
      </c>
      <c r="J18" s="339">
        <v>3</v>
      </c>
      <c r="K18" s="339">
        <v>3</v>
      </c>
      <c r="L18" s="339">
        <v>19</v>
      </c>
      <c r="M18" s="339">
        <v>0</v>
      </c>
      <c r="N18" s="340">
        <v>4</v>
      </c>
      <c r="O18" s="338">
        <v>1</v>
      </c>
      <c r="P18" s="339">
        <v>6</v>
      </c>
      <c r="Q18" s="339">
        <v>1</v>
      </c>
      <c r="R18" s="337">
        <v>5</v>
      </c>
      <c r="S18" s="338">
        <v>2</v>
      </c>
      <c r="T18" s="337">
        <v>1</v>
      </c>
      <c r="U18" s="336">
        <v>3</v>
      </c>
      <c r="V18" s="335">
        <v>26</v>
      </c>
      <c r="W18" s="350">
        <f>SUM(D18:V18)</f>
        <v>112</v>
      </c>
      <c r="X18" s="381">
        <v>5</v>
      </c>
      <c r="Y18" s="386">
        <f>W18/X18*100</f>
        <v>2240</v>
      </c>
    </row>
    <row r="19" spans="1:25" ht="19.5" x14ac:dyDescent="0.15">
      <c r="A19" s="331"/>
      <c r="B19" s="330"/>
      <c r="C19" s="329" t="s">
        <v>81</v>
      </c>
      <c r="D19" s="328">
        <v>20</v>
      </c>
      <c r="E19" s="326">
        <v>11</v>
      </c>
      <c r="F19" s="326">
        <v>2</v>
      </c>
      <c r="G19" s="326">
        <v>0</v>
      </c>
      <c r="H19" s="326">
        <v>5</v>
      </c>
      <c r="I19" s="326">
        <v>0</v>
      </c>
      <c r="J19" s="326">
        <v>3</v>
      </c>
      <c r="K19" s="326">
        <v>3</v>
      </c>
      <c r="L19" s="326">
        <v>19</v>
      </c>
      <c r="M19" s="326">
        <v>0</v>
      </c>
      <c r="N19" s="327">
        <v>4</v>
      </c>
      <c r="O19" s="325">
        <v>1</v>
      </c>
      <c r="P19" s="326">
        <v>6</v>
      </c>
      <c r="Q19" s="326">
        <v>1</v>
      </c>
      <c r="R19" s="324">
        <v>5</v>
      </c>
      <c r="S19" s="325">
        <v>2</v>
      </c>
      <c r="T19" s="324">
        <v>1</v>
      </c>
      <c r="U19" s="323">
        <v>3</v>
      </c>
      <c r="V19" s="322">
        <v>26</v>
      </c>
      <c r="W19" s="321">
        <f>SUM(D19:V19)</f>
        <v>112</v>
      </c>
      <c r="X19" s="380">
        <v>5</v>
      </c>
      <c r="Y19" s="385">
        <f>W19/X19*100</f>
        <v>2240</v>
      </c>
    </row>
    <row r="20" spans="1:25" ht="19.5" x14ac:dyDescent="0.15">
      <c r="A20" s="331"/>
      <c r="B20" s="345" t="s">
        <v>87</v>
      </c>
      <c r="C20" s="342" t="s">
        <v>82</v>
      </c>
      <c r="D20" s="382">
        <v>0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340">
        <v>0</v>
      </c>
      <c r="O20" s="338">
        <v>0</v>
      </c>
      <c r="P20" s="339">
        <v>0</v>
      </c>
      <c r="Q20" s="339">
        <v>0</v>
      </c>
      <c r="R20" s="337">
        <v>0</v>
      </c>
      <c r="S20" s="338">
        <v>0</v>
      </c>
      <c r="T20" s="337">
        <v>0</v>
      </c>
      <c r="U20" s="336">
        <v>0</v>
      </c>
      <c r="V20" s="335">
        <v>0</v>
      </c>
      <c r="W20" s="350">
        <f>SUM(D20:V20)</f>
        <v>0</v>
      </c>
      <c r="X20" s="381">
        <v>0</v>
      </c>
      <c r="Y20" s="375" t="str">
        <f>IF(OR(X20=0,X20=""),"-",+W20/X20*100)</f>
        <v>-</v>
      </c>
    </row>
    <row r="21" spans="1:25" ht="19.5" x14ac:dyDescent="0.15">
      <c r="A21" s="331"/>
      <c r="B21" s="330"/>
      <c r="C21" s="329" t="s">
        <v>81</v>
      </c>
      <c r="D21" s="328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7">
        <v>0</v>
      </c>
      <c r="O21" s="325">
        <v>0</v>
      </c>
      <c r="P21" s="326">
        <v>0</v>
      </c>
      <c r="Q21" s="326">
        <v>0</v>
      </c>
      <c r="R21" s="324">
        <v>0</v>
      </c>
      <c r="S21" s="325">
        <v>0</v>
      </c>
      <c r="T21" s="324">
        <v>0</v>
      </c>
      <c r="U21" s="323">
        <v>0</v>
      </c>
      <c r="V21" s="322">
        <v>0</v>
      </c>
      <c r="W21" s="321">
        <f>SUM(D21:V21)</f>
        <v>0</v>
      </c>
      <c r="X21" s="380">
        <v>0</v>
      </c>
      <c r="Y21" s="384" t="str">
        <f>IF(OR(X21=0,X21=""),"-",+W21/X21*100)</f>
        <v>-</v>
      </c>
    </row>
    <row r="22" spans="1:25" ht="19.5" x14ac:dyDescent="0.15">
      <c r="A22" s="331"/>
      <c r="B22" s="345" t="s">
        <v>86</v>
      </c>
      <c r="C22" s="342" t="s">
        <v>82</v>
      </c>
      <c r="D22" s="382">
        <v>0</v>
      </c>
      <c r="E22" s="339">
        <v>0</v>
      </c>
      <c r="F22" s="339">
        <v>0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40">
        <v>0</v>
      </c>
      <c r="O22" s="338">
        <v>0</v>
      </c>
      <c r="P22" s="339">
        <v>0</v>
      </c>
      <c r="Q22" s="339">
        <v>0</v>
      </c>
      <c r="R22" s="337">
        <v>0</v>
      </c>
      <c r="S22" s="338">
        <v>0</v>
      </c>
      <c r="T22" s="337">
        <v>0</v>
      </c>
      <c r="U22" s="336">
        <v>0</v>
      </c>
      <c r="V22" s="335">
        <v>0</v>
      </c>
      <c r="W22" s="350">
        <f>SUM(D22:V22)</f>
        <v>0</v>
      </c>
      <c r="X22" s="381">
        <v>0</v>
      </c>
      <c r="Y22" s="383" t="str">
        <f>IF(OR(X22=0,X22=""),"-",+W22/X22*100)</f>
        <v>-</v>
      </c>
    </row>
    <row r="23" spans="1:25" ht="19.5" x14ac:dyDescent="0.15">
      <c r="A23" s="331"/>
      <c r="B23" s="330"/>
      <c r="C23" s="329" t="s">
        <v>81</v>
      </c>
      <c r="D23" s="328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7">
        <v>0</v>
      </c>
      <c r="O23" s="325">
        <v>0</v>
      </c>
      <c r="P23" s="326">
        <v>0</v>
      </c>
      <c r="Q23" s="326">
        <v>0</v>
      </c>
      <c r="R23" s="324">
        <v>0</v>
      </c>
      <c r="S23" s="325">
        <v>0</v>
      </c>
      <c r="T23" s="324">
        <v>0</v>
      </c>
      <c r="U23" s="323">
        <v>0</v>
      </c>
      <c r="V23" s="322">
        <v>0</v>
      </c>
      <c r="W23" s="321">
        <f>SUM(D23:V23)</f>
        <v>0</v>
      </c>
      <c r="X23" s="380">
        <v>0</v>
      </c>
      <c r="Y23" s="375" t="str">
        <f>IF(OR(X23=0,X23=""),"-",+W23/X23*100)</f>
        <v>-</v>
      </c>
    </row>
    <row r="24" spans="1:25" ht="19.5" x14ac:dyDescent="0.15">
      <c r="A24" s="331"/>
      <c r="B24" s="330" t="s">
        <v>85</v>
      </c>
      <c r="C24" s="342" t="s">
        <v>82</v>
      </c>
      <c r="D24" s="382">
        <v>0</v>
      </c>
      <c r="E24" s="339">
        <v>0</v>
      </c>
      <c r="F24" s="339">
        <v>0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v>0</v>
      </c>
      <c r="M24" s="339">
        <v>0</v>
      </c>
      <c r="N24" s="340">
        <v>0</v>
      </c>
      <c r="O24" s="338">
        <v>0</v>
      </c>
      <c r="P24" s="339">
        <v>0</v>
      </c>
      <c r="Q24" s="339">
        <v>0</v>
      </c>
      <c r="R24" s="337">
        <v>0</v>
      </c>
      <c r="S24" s="338">
        <v>0</v>
      </c>
      <c r="T24" s="337">
        <v>0</v>
      </c>
      <c r="U24" s="336">
        <v>0</v>
      </c>
      <c r="V24" s="335">
        <v>0</v>
      </c>
      <c r="W24" s="350">
        <f>SUM(D24:V24)</f>
        <v>0</v>
      </c>
      <c r="X24" s="381">
        <v>0</v>
      </c>
      <c r="Y24" s="375" t="str">
        <f>IF(OR(X24=0,X24=""),"-",+W24/X24*100)</f>
        <v>-</v>
      </c>
    </row>
    <row r="25" spans="1:25" ht="19.5" x14ac:dyDescent="0.15">
      <c r="A25" s="331"/>
      <c r="B25" s="330"/>
      <c r="C25" s="329" t="s">
        <v>81</v>
      </c>
      <c r="D25" s="328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7">
        <v>0</v>
      </c>
      <c r="O25" s="325">
        <v>0</v>
      </c>
      <c r="P25" s="326">
        <v>0</v>
      </c>
      <c r="Q25" s="326">
        <v>0</v>
      </c>
      <c r="R25" s="324">
        <v>0</v>
      </c>
      <c r="S25" s="325">
        <v>0</v>
      </c>
      <c r="T25" s="324">
        <v>0</v>
      </c>
      <c r="U25" s="323">
        <v>0</v>
      </c>
      <c r="V25" s="322">
        <v>0</v>
      </c>
      <c r="W25" s="321">
        <f>SUM(D25:V25)</f>
        <v>0</v>
      </c>
      <c r="X25" s="380">
        <v>0</v>
      </c>
      <c r="Y25" s="375" t="str">
        <f>IF(OR(X25=0,X25=""),"-",+W25/X25*100)</f>
        <v>-</v>
      </c>
    </row>
    <row r="26" spans="1:25" ht="19.5" x14ac:dyDescent="0.15">
      <c r="A26" s="318" t="s">
        <v>83</v>
      </c>
      <c r="B26" s="317"/>
      <c r="C26" s="316" t="s">
        <v>82</v>
      </c>
      <c r="D26" s="310">
        <v>171</v>
      </c>
      <c r="E26" s="310">
        <v>1672</v>
      </c>
      <c r="F26" s="310">
        <v>76</v>
      </c>
      <c r="G26" s="310">
        <v>16</v>
      </c>
      <c r="H26" s="310">
        <v>104</v>
      </c>
      <c r="I26" s="310">
        <v>116</v>
      </c>
      <c r="J26" s="310">
        <v>122</v>
      </c>
      <c r="K26" s="310">
        <v>9</v>
      </c>
      <c r="L26" s="310">
        <v>47</v>
      </c>
      <c r="M26" s="310">
        <v>74</v>
      </c>
      <c r="N26" s="312">
        <v>39</v>
      </c>
      <c r="O26" s="315">
        <v>13</v>
      </c>
      <c r="P26" s="310">
        <v>23</v>
      </c>
      <c r="Q26" s="310">
        <v>27</v>
      </c>
      <c r="R26" s="314">
        <v>32</v>
      </c>
      <c r="S26" s="315">
        <v>253</v>
      </c>
      <c r="T26" s="314">
        <v>12</v>
      </c>
      <c r="U26" s="313">
        <v>62</v>
      </c>
      <c r="V26" s="312">
        <v>372</v>
      </c>
      <c r="W26" s="311">
        <f>SUM(D26:V26)</f>
        <v>3240</v>
      </c>
      <c r="X26" s="310">
        <f>SUM(X4,X6,X8,X10,X12,X14,X16,X18,X20,X22,X24)</f>
        <v>590</v>
      </c>
      <c r="Y26" s="379">
        <f>W26/X26*100</f>
        <v>549.15254237288127</v>
      </c>
    </row>
    <row r="27" spans="1:25" ht="20.25" thickBot="1" x14ac:dyDescent="0.2">
      <c r="A27" s="308"/>
      <c r="B27" s="307"/>
      <c r="C27" s="306" t="s">
        <v>81</v>
      </c>
      <c r="D27" s="305">
        <v>196</v>
      </c>
      <c r="E27" s="305">
        <v>1889</v>
      </c>
      <c r="F27" s="305">
        <v>134</v>
      </c>
      <c r="G27" s="305">
        <v>19</v>
      </c>
      <c r="H27" s="305">
        <v>106</v>
      </c>
      <c r="I27" s="305">
        <v>116</v>
      </c>
      <c r="J27" s="305">
        <v>124</v>
      </c>
      <c r="K27" s="305">
        <v>9</v>
      </c>
      <c r="L27" s="305">
        <v>47</v>
      </c>
      <c r="M27" s="305">
        <v>106</v>
      </c>
      <c r="N27" s="301">
        <v>45</v>
      </c>
      <c r="O27" s="304">
        <v>14</v>
      </c>
      <c r="P27" s="305">
        <v>30</v>
      </c>
      <c r="Q27" s="305">
        <v>32</v>
      </c>
      <c r="R27" s="303">
        <v>32</v>
      </c>
      <c r="S27" s="304">
        <v>276</v>
      </c>
      <c r="T27" s="303">
        <v>12</v>
      </c>
      <c r="U27" s="302">
        <v>64</v>
      </c>
      <c r="V27" s="301">
        <v>394</v>
      </c>
      <c r="W27" s="300">
        <f>SUM(D27:V27)</f>
        <v>3645</v>
      </c>
      <c r="X27" s="299">
        <f>SUM(X5,X7,X9,X11,X13,X15,X17,X19,X21,X23,X25)</f>
        <v>1561</v>
      </c>
      <c r="Y27" s="378">
        <f>W27/X27*100</f>
        <v>233.50416399743753</v>
      </c>
    </row>
    <row r="28" spans="1:25" ht="19.5" x14ac:dyDescent="0.15">
      <c r="A28" s="359" t="s">
        <v>99</v>
      </c>
      <c r="B28" s="358" t="s">
        <v>97</v>
      </c>
      <c r="C28" s="357" t="s">
        <v>96</v>
      </c>
      <c r="D28" s="360">
        <v>59</v>
      </c>
      <c r="E28" s="339">
        <v>41</v>
      </c>
      <c r="F28" s="339">
        <v>3</v>
      </c>
      <c r="G28" s="339">
        <v>8</v>
      </c>
      <c r="H28" s="339">
        <v>18</v>
      </c>
      <c r="I28" s="339">
        <v>9</v>
      </c>
      <c r="J28" s="339">
        <v>51</v>
      </c>
      <c r="K28" s="339">
        <v>0</v>
      </c>
      <c r="L28" s="339">
        <v>0</v>
      </c>
      <c r="M28" s="339">
        <v>0</v>
      </c>
      <c r="N28" s="340">
        <v>0</v>
      </c>
      <c r="O28" s="338">
        <v>0</v>
      </c>
      <c r="P28" s="339">
        <v>19</v>
      </c>
      <c r="Q28" s="339">
        <v>6</v>
      </c>
      <c r="R28" s="337">
        <v>2</v>
      </c>
      <c r="S28" s="338">
        <v>15</v>
      </c>
      <c r="T28" s="337">
        <v>0</v>
      </c>
      <c r="U28" s="336">
        <v>0</v>
      </c>
      <c r="V28" s="335">
        <v>115</v>
      </c>
      <c r="W28" s="350">
        <f>SUM(D28:V28)</f>
        <v>346</v>
      </c>
      <c r="X28" s="349">
        <v>207</v>
      </c>
      <c r="Y28" s="347">
        <f>W28/X28*100</f>
        <v>167.14975845410629</v>
      </c>
    </row>
    <row r="29" spans="1:25" ht="19.5" x14ac:dyDescent="0.15">
      <c r="A29" s="331"/>
      <c r="B29" s="330"/>
      <c r="C29" s="329" t="s">
        <v>95</v>
      </c>
      <c r="D29" s="328">
        <v>59</v>
      </c>
      <c r="E29" s="326">
        <v>41</v>
      </c>
      <c r="F29" s="326">
        <v>3</v>
      </c>
      <c r="G29" s="326">
        <v>8</v>
      </c>
      <c r="H29" s="326">
        <v>18</v>
      </c>
      <c r="I29" s="326">
        <v>9</v>
      </c>
      <c r="J29" s="326">
        <v>51</v>
      </c>
      <c r="K29" s="326">
        <v>0</v>
      </c>
      <c r="L29" s="326">
        <v>0</v>
      </c>
      <c r="M29" s="326">
        <v>0</v>
      </c>
      <c r="N29" s="327">
        <v>0</v>
      </c>
      <c r="O29" s="325">
        <v>0</v>
      </c>
      <c r="P29" s="326">
        <v>19</v>
      </c>
      <c r="Q29" s="326">
        <v>6</v>
      </c>
      <c r="R29" s="324">
        <v>2</v>
      </c>
      <c r="S29" s="325">
        <v>15</v>
      </c>
      <c r="T29" s="324">
        <v>0</v>
      </c>
      <c r="U29" s="323">
        <v>0</v>
      </c>
      <c r="V29" s="322">
        <v>115</v>
      </c>
      <c r="W29" s="321">
        <f>SUM(D29:V29)</f>
        <v>346</v>
      </c>
      <c r="X29" s="320">
        <v>497</v>
      </c>
      <c r="Y29" s="346">
        <f>W29/X29*100</f>
        <v>69.617706237424542</v>
      </c>
    </row>
    <row r="30" spans="1:25" ht="19.5" x14ac:dyDescent="0.15">
      <c r="A30" s="331"/>
      <c r="B30" s="330" t="s">
        <v>94</v>
      </c>
      <c r="C30" s="342" t="s">
        <v>82</v>
      </c>
      <c r="D30" s="360">
        <v>244</v>
      </c>
      <c r="E30" s="339">
        <v>849</v>
      </c>
      <c r="F30" s="339">
        <v>1135</v>
      </c>
      <c r="G30" s="339">
        <v>143</v>
      </c>
      <c r="H30" s="339">
        <v>54</v>
      </c>
      <c r="I30" s="339">
        <v>70</v>
      </c>
      <c r="J30" s="339">
        <v>76</v>
      </c>
      <c r="K30" s="339">
        <v>10</v>
      </c>
      <c r="L30" s="339">
        <v>16</v>
      </c>
      <c r="M30" s="339">
        <v>114</v>
      </c>
      <c r="N30" s="340">
        <v>0</v>
      </c>
      <c r="O30" s="338">
        <v>5</v>
      </c>
      <c r="P30" s="339">
        <v>11</v>
      </c>
      <c r="Q30" s="339">
        <v>29</v>
      </c>
      <c r="R30" s="337">
        <v>34</v>
      </c>
      <c r="S30" s="338">
        <v>165</v>
      </c>
      <c r="T30" s="337">
        <v>21</v>
      </c>
      <c r="U30" s="336">
        <v>32</v>
      </c>
      <c r="V30" s="335">
        <v>224</v>
      </c>
      <c r="W30" s="334">
        <f>SUM(D30:V30)</f>
        <v>3232</v>
      </c>
      <c r="X30" s="333">
        <v>84</v>
      </c>
      <c r="Y30" s="347">
        <f>W30/X30*100</f>
        <v>3847.6190476190473</v>
      </c>
    </row>
    <row r="31" spans="1:25" ht="19.5" x14ac:dyDescent="0.15">
      <c r="A31" s="331"/>
      <c r="B31" s="330"/>
      <c r="C31" s="329" t="s">
        <v>81</v>
      </c>
      <c r="D31" s="328">
        <v>386</v>
      </c>
      <c r="E31" s="326">
        <v>1915</v>
      </c>
      <c r="F31" s="326">
        <v>2075</v>
      </c>
      <c r="G31" s="326">
        <v>245</v>
      </c>
      <c r="H31" s="326">
        <v>78</v>
      </c>
      <c r="I31" s="326">
        <v>100</v>
      </c>
      <c r="J31" s="326">
        <v>145</v>
      </c>
      <c r="K31" s="326">
        <v>23</v>
      </c>
      <c r="L31" s="326">
        <v>26</v>
      </c>
      <c r="M31" s="326">
        <v>263</v>
      </c>
      <c r="N31" s="327">
        <v>0</v>
      </c>
      <c r="O31" s="325">
        <v>6</v>
      </c>
      <c r="P31" s="326">
        <v>15</v>
      </c>
      <c r="Q31" s="326">
        <v>55</v>
      </c>
      <c r="R31" s="324">
        <v>54</v>
      </c>
      <c r="S31" s="325">
        <v>275</v>
      </c>
      <c r="T31" s="324">
        <v>40</v>
      </c>
      <c r="U31" s="323">
        <v>46</v>
      </c>
      <c r="V31" s="322">
        <v>289</v>
      </c>
      <c r="W31" s="321">
        <f>SUM(D31:V31)</f>
        <v>6036</v>
      </c>
      <c r="X31" s="320">
        <v>180</v>
      </c>
      <c r="Y31" s="346">
        <f>W31/X31*100</f>
        <v>3353.333333333333</v>
      </c>
    </row>
    <row r="32" spans="1:25" ht="19.5" x14ac:dyDescent="0.15">
      <c r="A32" s="331"/>
      <c r="B32" s="330" t="s">
        <v>93</v>
      </c>
      <c r="C32" s="342" t="s">
        <v>82</v>
      </c>
      <c r="D32" s="360">
        <v>3176</v>
      </c>
      <c r="E32" s="339">
        <v>48172</v>
      </c>
      <c r="F32" s="339">
        <v>18228</v>
      </c>
      <c r="G32" s="339">
        <v>10126</v>
      </c>
      <c r="H32" s="339">
        <v>6359</v>
      </c>
      <c r="I32" s="339">
        <v>4219</v>
      </c>
      <c r="J32" s="339">
        <v>2432</v>
      </c>
      <c r="K32" s="339">
        <v>30</v>
      </c>
      <c r="L32" s="339">
        <v>1131</v>
      </c>
      <c r="M32" s="339">
        <v>279</v>
      </c>
      <c r="N32" s="340">
        <v>254</v>
      </c>
      <c r="O32" s="338">
        <v>14</v>
      </c>
      <c r="P32" s="339">
        <v>314</v>
      </c>
      <c r="Q32" s="339">
        <v>118</v>
      </c>
      <c r="R32" s="337">
        <v>98</v>
      </c>
      <c r="S32" s="338">
        <v>3025</v>
      </c>
      <c r="T32" s="337">
        <v>194</v>
      </c>
      <c r="U32" s="336">
        <v>1477</v>
      </c>
      <c r="V32" s="335">
        <v>2915</v>
      </c>
      <c r="W32" s="334">
        <f>SUM(D32:V32)</f>
        <v>102561</v>
      </c>
      <c r="X32" s="333">
        <v>208</v>
      </c>
      <c r="Y32" s="347">
        <f>W32/X32*100</f>
        <v>49308.173076923078</v>
      </c>
    </row>
    <row r="33" spans="1:25" ht="19.5" x14ac:dyDescent="0.15">
      <c r="A33" s="331"/>
      <c r="B33" s="330"/>
      <c r="C33" s="329" t="s">
        <v>81</v>
      </c>
      <c r="D33" s="328">
        <v>3251</v>
      </c>
      <c r="E33" s="326">
        <v>49045</v>
      </c>
      <c r="F33" s="326">
        <v>18453</v>
      </c>
      <c r="G33" s="326">
        <v>10414</v>
      </c>
      <c r="H33" s="326">
        <v>6527</v>
      </c>
      <c r="I33" s="326">
        <v>4229</v>
      </c>
      <c r="J33" s="326">
        <v>2439</v>
      </c>
      <c r="K33" s="326">
        <v>30</v>
      </c>
      <c r="L33" s="326">
        <v>1147</v>
      </c>
      <c r="M33" s="326">
        <v>306</v>
      </c>
      <c r="N33" s="327">
        <v>254</v>
      </c>
      <c r="O33" s="325">
        <v>14</v>
      </c>
      <c r="P33" s="326">
        <v>315</v>
      </c>
      <c r="Q33" s="326">
        <v>123</v>
      </c>
      <c r="R33" s="324">
        <v>100</v>
      </c>
      <c r="S33" s="325">
        <v>3157</v>
      </c>
      <c r="T33" s="324">
        <v>194</v>
      </c>
      <c r="U33" s="323">
        <v>1509</v>
      </c>
      <c r="V33" s="322">
        <v>2953</v>
      </c>
      <c r="W33" s="321">
        <f>SUM(D33:V33)</f>
        <v>104460</v>
      </c>
      <c r="X33" s="320">
        <v>208</v>
      </c>
      <c r="Y33" s="346">
        <f>W33/X33*100</f>
        <v>50221.153846153844</v>
      </c>
    </row>
    <row r="34" spans="1:25" ht="19.5" x14ac:dyDescent="0.15">
      <c r="A34" s="331"/>
      <c r="B34" s="330" t="s">
        <v>92</v>
      </c>
      <c r="C34" s="342" t="s">
        <v>82</v>
      </c>
      <c r="D34" s="360">
        <v>28</v>
      </c>
      <c r="E34" s="339">
        <v>4656</v>
      </c>
      <c r="F34" s="339">
        <v>2237</v>
      </c>
      <c r="G34" s="339">
        <v>3335</v>
      </c>
      <c r="H34" s="339">
        <v>131</v>
      </c>
      <c r="I34" s="339">
        <v>415</v>
      </c>
      <c r="J34" s="339">
        <v>392</v>
      </c>
      <c r="K34" s="339">
        <v>0</v>
      </c>
      <c r="L34" s="339">
        <v>97</v>
      </c>
      <c r="M34" s="339">
        <v>96</v>
      </c>
      <c r="N34" s="340">
        <v>6</v>
      </c>
      <c r="O34" s="338">
        <v>0</v>
      </c>
      <c r="P34" s="339">
        <v>0</v>
      </c>
      <c r="Q34" s="339">
        <v>0</v>
      </c>
      <c r="R34" s="337">
        <v>0</v>
      </c>
      <c r="S34" s="338">
        <v>1</v>
      </c>
      <c r="T34" s="337">
        <v>0</v>
      </c>
      <c r="U34" s="336">
        <v>0</v>
      </c>
      <c r="V34" s="335">
        <v>0</v>
      </c>
      <c r="W34" s="334">
        <f>SUM(D34:V34)</f>
        <v>11394</v>
      </c>
      <c r="X34" s="333">
        <v>15</v>
      </c>
      <c r="Y34" s="347">
        <f>W34/X34*100</f>
        <v>75960</v>
      </c>
    </row>
    <row r="35" spans="1:25" ht="19.5" x14ac:dyDescent="0.15">
      <c r="A35" s="331"/>
      <c r="B35" s="330"/>
      <c r="C35" s="329" t="s">
        <v>81</v>
      </c>
      <c r="D35" s="328">
        <v>28</v>
      </c>
      <c r="E35" s="326">
        <v>4656</v>
      </c>
      <c r="F35" s="326">
        <v>2237</v>
      </c>
      <c r="G35" s="326">
        <v>3335</v>
      </c>
      <c r="H35" s="326">
        <v>131</v>
      </c>
      <c r="I35" s="326">
        <v>415</v>
      </c>
      <c r="J35" s="326">
        <v>392</v>
      </c>
      <c r="K35" s="326">
        <v>0</v>
      </c>
      <c r="L35" s="326">
        <v>97</v>
      </c>
      <c r="M35" s="326">
        <v>100</v>
      </c>
      <c r="N35" s="327">
        <v>6</v>
      </c>
      <c r="O35" s="325">
        <v>0</v>
      </c>
      <c r="P35" s="326">
        <v>0</v>
      </c>
      <c r="Q35" s="326">
        <v>0</v>
      </c>
      <c r="R35" s="324">
        <v>0</v>
      </c>
      <c r="S35" s="325">
        <v>1</v>
      </c>
      <c r="T35" s="324">
        <v>0</v>
      </c>
      <c r="U35" s="323">
        <v>0</v>
      </c>
      <c r="V35" s="322">
        <v>0</v>
      </c>
      <c r="W35" s="321">
        <f>SUM(D35:V35)</f>
        <v>11398</v>
      </c>
      <c r="X35" s="320">
        <v>143</v>
      </c>
      <c r="Y35" s="346">
        <f>W35/X35*100</f>
        <v>7970.6293706293709</v>
      </c>
    </row>
    <row r="36" spans="1:25" ht="19.5" x14ac:dyDescent="0.15">
      <c r="A36" s="331"/>
      <c r="B36" s="345" t="s">
        <v>91</v>
      </c>
      <c r="C36" s="342" t="s">
        <v>82</v>
      </c>
      <c r="D36" s="360">
        <v>13</v>
      </c>
      <c r="E36" s="339">
        <v>12</v>
      </c>
      <c r="F36" s="339">
        <v>20</v>
      </c>
      <c r="G36" s="339">
        <v>25</v>
      </c>
      <c r="H36" s="339">
        <v>2</v>
      </c>
      <c r="I36" s="339">
        <v>2</v>
      </c>
      <c r="J36" s="339">
        <v>4</v>
      </c>
      <c r="K36" s="339">
        <v>0</v>
      </c>
      <c r="L36" s="339">
        <v>0</v>
      </c>
      <c r="M36" s="339">
        <v>0</v>
      </c>
      <c r="N36" s="340">
        <v>0</v>
      </c>
      <c r="O36" s="338">
        <v>0</v>
      </c>
      <c r="P36" s="339">
        <v>1</v>
      </c>
      <c r="Q36" s="339">
        <v>0</v>
      </c>
      <c r="R36" s="337">
        <v>0</v>
      </c>
      <c r="S36" s="338">
        <v>5</v>
      </c>
      <c r="T36" s="337">
        <v>9</v>
      </c>
      <c r="U36" s="336">
        <v>4</v>
      </c>
      <c r="V36" s="335">
        <v>43</v>
      </c>
      <c r="W36" s="334">
        <f>SUM(D36:V36)</f>
        <v>140</v>
      </c>
      <c r="X36" s="333">
        <v>0</v>
      </c>
      <c r="Y36" s="377" t="str">
        <f>IF(OR(X36=0,X36=""),"-",+W36/X36*100)</f>
        <v>-</v>
      </c>
    </row>
    <row r="37" spans="1:25" ht="19.5" x14ac:dyDescent="0.15">
      <c r="A37" s="331"/>
      <c r="B37" s="330"/>
      <c r="C37" s="329" t="s">
        <v>81</v>
      </c>
      <c r="D37" s="328">
        <v>16</v>
      </c>
      <c r="E37" s="326">
        <v>12</v>
      </c>
      <c r="F37" s="326">
        <v>22</v>
      </c>
      <c r="G37" s="326">
        <v>28</v>
      </c>
      <c r="H37" s="326">
        <v>2</v>
      </c>
      <c r="I37" s="326">
        <v>2</v>
      </c>
      <c r="J37" s="326">
        <v>4</v>
      </c>
      <c r="K37" s="326">
        <v>0</v>
      </c>
      <c r="L37" s="326">
        <v>0</v>
      </c>
      <c r="M37" s="326">
        <v>0</v>
      </c>
      <c r="N37" s="327">
        <v>0</v>
      </c>
      <c r="O37" s="325">
        <v>0</v>
      </c>
      <c r="P37" s="326">
        <v>7</v>
      </c>
      <c r="Q37" s="326">
        <v>0</v>
      </c>
      <c r="R37" s="324">
        <v>0</v>
      </c>
      <c r="S37" s="325">
        <v>5</v>
      </c>
      <c r="T37" s="324">
        <v>9</v>
      </c>
      <c r="U37" s="323">
        <v>4</v>
      </c>
      <c r="V37" s="322">
        <v>43</v>
      </c>
      <c r="W37" s="321">
        <f>SUM(D37:V37)</f>
        <v>154</v>
      </c>
      <c r="X37" s="320">
        <v>0</v>
      </c>
      <c r="Y37" s="376" t="str">
        <f>IF(OR(X37=0,X37=""),"-",+W37/X37*100)</f>
        <v>-</v>
      </c>
    </row>
    <row r="38" spans="1:25" ht="19.5" x14ac:dyDescent="0.15">
      <c r="A38" s="331"/>
      <c r="B38" s="330" t="s">
        <v>90</v>
      </c>
      <c r="C38" s="342" t="s">
        <v>82</v>
      </c>
      <c r="D38" s="360">
        <v>1072</v>
      </c>
      <c r="E38" s="339">
        <v>19699</v>
      </c>
      <c r="F38" s="339">
        <v>18474</v>
      </c>
      <c r="G38" s="339">
        <v>4582</v>
      </c>
      <c r="H38" s="339">
        <v>2777</v>
      </c>
      <c r="I38" s="339">
        <v>1770</v>
      </c>
      <c r="J38" s="339">
        <v>4306</v>
      </c>
      <c r="K38" s="339">
        <v>0</v>
      </c>
      <c r="L38" s="339">
        <v>397</v>
      </c>
      <c r="M38" s="339">
        <v>70</v>
      </c>
      <c r="N38" s="340">
        <v>32</v>
      </c>
      <c r="O38" s="338">
        <v>5</v>
      </c>
      <c r="P38" s="339">
        <v>39</v>
      </c>
      <c r="Q38" s="339">
        <v>47</v>
      </c>
      <c r="R38" s="337">
        <v>20</v>
      </c>
      <c r="S38" s="338">
        <v>331</v>
      </c>
      <c r="T38" s="337">
        <v>26</v>
      </c>
      <c r="U38" s="336">
        <v>260</v>
      </c>
      <c r="V38" s="335">
        <v>5973</v>
      </c>
      <c r="W38" s="334">
        <f>SUM(D38:V38)</f>
        <v>59880</v>
      </c>
      <c r="X38" s="333">
        <v>190</v>
      </c>
      <c r="Y38" s="347">
        <f>W38/X38*100</f>
        <v>31515.789473684206</v>
      </c>
    </row>
    <row r="39" spans="1:25" ht="19.5" x14ac:dyDescent="0.15">
      <c r="A39" s="331"/>
      <c r="B39" s="330"/>
      <c r="C39" s="329" t="s">
        <v>81</v>
      </c>
      <c r="D39" s="328">
        <v>1282</v>
      </c>
      <c r="E39" s="326">
        <v>19861</v>
      </c>
      <c r="F39" s="326">
        <v>18868</v>
      </c>
      <c r="G39" s="326">
        <v>4964</v>
      </c>
      <c r="H39" s="326">
        <v>3065</v>
      </c>
      <c r="I39" s="326">
        <v>1858</v>
      </c>
      <c r="J39" s="326">
        <v>4382</v>
      </c>
      <c r="K39" s="326">
        <v>0</v>
      </c>
      <c r="L39" s="326">
        <v>433</v>
      </c>
      <c r="M39" s="326">
        <v>99</v>
      </c>
      <c r="N39" s="327">
        <v>32</v>
      </c>
      <c r="O39" s="325">
        <v>11</v>
      </c>
      <c r="P39" s="326">
        <v>51</v>
      </c>
      <c r="Q39" s="326">
        <v>58</v>
      </c>
      <c r="R39" s="324">
        <v>24</v>
      </c>
      <c r="S39" s="325">
        <v>383</v>
      </c>
      <c r="T39" s="324">
        <v>34</v>
      </c>
      <c r="U39" s="323">
        <v>322</v>
      </c>
      <c r="V39" s="322">
        <v>6063</v>
      </c>
      <c r="W39" s="321">
        <f>SUM(D39:V39)</f>
        <v>61790</v>
      </c>
      <c r="X39" s="320">
        <v>211</v>
      </c>
      <c r="Y39" s="346">
        <f>W39/X39*100</f>
        <v>29284.360189573461</v>
      </c>
    </row>
    <row r="40" spans="1:25" ht="19.5" x14ac:dyDescent="0.15">
      <c r="A40" s="331"/>
      <c r="B40" s="330" t="s">
        <v>89</v>
      </c>
      <c r="C40" s="342" t="s">
        <v>82</v>
      </c>
      <c r="D40" s="360">
        <v>0</v>
      </c>
      <c r="E40" s="339">
        <v>6</v>
      </c>
      <c r="F40" s="339">
        <v>22</v>
      </c>
      <c r="G40" s="339">
        <v>4</v>
      </c>
      <c r="H40" s="339">
        <v>5</v>
      </c>
      <c r="I40" s="339">
        <v>4</v>
      </c>
      <c r="J40" s="339">
        <v>2</v>
      </c>
      <c r="K40" s="339">
        <v>0</v>
      </c>
      <c r="L40" s="339">
        <v>0</v>
      </c>
      <c r="M40" s="339">
        <v>1</v>
      </c>
      <c r="N40" s="340">
        <v>0</v>
      </c>
      <c r="O40" s="338">
        <v>0</v>
      </c>
      <c r="P40" s="339">
        <v>2</v>
      </c>
      <c r="Q40" s="339">
        <v>0</v>
      </c>
      <c r="R40" s="337">
        <v>0</v>
      </c>
      <c r="S40" s="338">
        <v>4</v>
      </c>
      <c r="T40" s="337">
        <v>0</v>
      </c>
      <c r="U40" s="336">
        <v>0</v>
      </c>
      <c r="V40" s="335">
        <v>1</v>
      </c>
      <c r="W40" s="334">
        <f>SUM(D40:V40)</f>
        <v>51</v>
      </c>
      <c r="X40" s="333">
        <v>0</v>
      </c>
      <c r="Y40" s="375" t="str">
        <f>IF(OR(X40=0,X40=""),"-",+W40/X40*100)</f>
        <v>-</v>
      </c>
    </row>
    <row r="41" spans="1:25" ht="19.5" x14ac:dyDescent="0.15">
      <c r="A41" s="331"/>
      <c r="B41" s="330"/>
      <c r="C41" s="329" t="s">
        <v>81</v>
      </c>
      <c r="D41" s="328">
        <v>0</v>
      </c>
      <c r="E41" s="326">
        <v>6</v>
      </c>
      <c r="F41" s="326">
        <v>22</v>
      </c>
      <c r="G41" s="326">
        <v>4</v>
      </c>
      <c r="H41" s="326">
        <v>5</v>
      </c>
      <c r="I41" s="326">
        <v>4</v>
      </c>
      <c r="J41" s="326">
        <v>2</v>
      </c>
      <c r="K41" s="326">
        <v>0</v>
      </c>
      <c r="L41" s="326">
        <v>0</v>
      </c>
      <c r="M41" s="326">
        <v>1</v>
      </c>
      <c r="N41" s="327">
        <v>0</v>
      </c>
      <c r="O41" s="325">
        <v>0</v>
      </c>
      <c r="P41" s="326">
        <v>2</v>
      </c>
      <c r="Q41" s="326">
        <v>0</v>
      </c>
      <c r="R41" s="324">
        <v>0</v>
      </c>
      <c r="S41" s="325">
        <v>4</v>
      </c>
      <c r="T41" s="324">
        <v>0</v>
      </c>
      <c r="U41" s="323">
        <v>0</v>
      </c>
      <c r="V41" s="322">
        <v>1</v>
      </c>
      <c r="W41" s="321">
        <f>SUM(D41:V41)</f>
        <v>51</v>
      </c>
      <c r="X41" s="320">
        <v>0</v>
      </c>
      <c r="Y41" s="375" t="str">
        <f>IF(OR(X41=0,X41=""),"-",+W41/X41*100)</f>
        <v>-</v>
      </c>
    </row>
    <row r="42" spans="1:25" ht="19.5" x14ac:dyDescent="0.15">
      <c r="A42" s="331"/>
      <c r="B42" s="330" t="s">
        <v>88</v>
      </c>
      <c r="C42" s="342" t="s">
        <v>82</v>
      </c>
      <c r="D42" s="360">
        <v>178</v>
      </c>
      <c r="E42" s="339">
        <v>197</v>
      </c>
      <c r="F42" s="339">
        <v>82</v>
      </c>
      <c r="G42" s="339">
        <v>84</v>
      </c>
      <c r="H42" s="339">
        <v>0</v>
      </c>
      <c r="I42" s="339">
        <v>0</v>
      </c>
      <c r="J42" s="339">
        <v>89</v>
      </c>
      <c r="K42" s="339">
        <v>6</v>
      </c>
      <c r="L42" s="339">
        <v>0</v>
      </c>
      <c r="M42" s="339">
        <v>0</v>
      </c>
      <c r="N42" s="340">
        <v>0</v>
      </c>
      <c r="O42" s="338">
        <v>0</v>
      </c>
      <c r="P42" s="339">
        <v>70</v>
      </c>
      <c r="Q42" s="339">
        <v>41</v>
      </c>
      <c r="R42" s="337">
        <v>18</v>
      </c>
      <c r="S42" s="338">
        <v>52</v>
      </c>
      <c r="T42" s="337">
        <v>2</v>
      </c>
      <c r="U42" s="336">
        <v>26</v>
      </c>
      <c r="V42" s="335">
        <v>1171</v>
      </c>
      <c r="W42" s="334">
        <f>SUM(D42:V42)</f>
        <v>2016</v>
      </c>
      <c r="X42" s="333">
        <v>0</v>
      </c>
      <c r="Y42" s="375" t="str">
        <f>IF(OR(X42=0,X42=""),"-",+W42/X42*100)</f>
        <v>-</v>
      </c>
    </row>
    <row r="43" spans="1:25" ht="19.5" x14ac:dyDescent="0.15">
      <c r="A43" s="331"/>
      <c r="B43" s="330"/>
      <c r="C43" s="329" t="s">
        <v>81</v>
      </c>
      <c r="D43" s="328">
        <v>178</v>
      </c>
      <c r="E43" s="326">
        <v>197</v>
      </c>
      <c r="F43" s="326">
        <v>82</v>
      </c>
      <c r="G43" s="326">
        <v>84</v>
      </c>
      <c r="H43" s="326">
        <v>0</v>
      </c>
      <c r="I43" s="326">
        <v>0</v>
      </c>
      <c r="J43" s="326">
        <v>89</v>
      </c>
      <c r="K43" s="326">
        <v>6</v>
      </c>
      <c r="L43" s="326">
        <v>0</v>
      </c>
      <c r="M43" s="326">
        <v>0</v>
      </c>
      <c r="N43" s="327">
        <v>0</v>
      </c>
      <c r="O43" s="325">
        <v>0</v>
      </c>
      <c r="P43" s="326">
        <v>70</v>
      </c>
      <c r="Q43" s="326">
        <v>41</v>
      </c>
      <c r="R43" s="324">
        <v>18</v>
      </c>
      <c r="S43" s="325">
        <v>52</v>
      </c>
      <c r="T43" s="324">
        <v>2</v>
      </c>
      <c r="U43" s="323">
        <v>26</v>
      </c>
      <c r="V43" s="322">
        <v>1171</v>
      </c>
      <c r="W43" s="321">
        <f>SUM(D43:V43)</f>
        <v>2016</v>
      </c>
      <c r="X43" s="320">
        <v>0</v>
      </c>
      <c r="Y43" s="375" t="str">
        <f>IF(OR(X43=0,X43=""),"-",+W43/X43*100)</f>
        <v>-</v>
      </c>
    </row>
    <row r="44" spans="1:25" ht="19.5" x14ac:dyDescent="0.15">
      <c r="A44" s="331"/>
      <c r="B44" s="345" t="s">
        <v>87</v>
      </c>
      <c r="C44" s="342" t="s">
        <v>82</v>
      </c>
      <c r="D44" s="360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  <c r="K44" s="339">
        <v>0</v>
      </c>
      <c r="L44" s="339">
        <v>0</v>
      </c>
      <c r="M44" s="339">
        <v>0</v>
      </c>
      <c r="N44" s="340">
        <v>0</v>
      </c>
      <c r="O44" s="338">
        <v>0</v>
      </c>
      <c r="P44" s="339">
        <v>0</v>
      </c>
      <c r="Q44" s="339">
        <v>0</v>
      </c>
      <c r="R44" s="337">
        <v>0</v>
      </c>
      <c r="S44" s="338">
        <v>0</v>
      </c>
      <c r="T44" s="337">
        <v>0</v>
      </c>
      <c r="U44" s="336">
        <v>0</v>
      </c>
      <c r="V44" s="335">
        <v>0</v>
      </c>
      <c r="W44" s="334">
        <f>SUM(D44:V44)</f>
        <v>0</v>
      </c>
      <c r="X44" s="333">
        <v>0</v>
      </c>
      <c r="Y44" s="344" t="str">
        <f>IF(OR(X44=0,X44=""),"-",+W44/X44*100)</f>
        <v>-</v>
      </c>
    </row>
    <row r="45" spans="1:25" ht="19.5" x14ac:dyDescent="0.15">
      <c r="A45" s="331"/>
      <c r="B45" s="330"/>
      <c r="C45" s="329" t="s">
        <v>81</v>
      </c>
      <c r="D45" s="328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7">
        <v>0</v>
      </c>
      <c r="O45" s="325">
        <v>0</v>
      </c>
      <c r="P45" s="326">
        <v>0</v>
      </c>
      <c r="Q45" s="326">
        <v>0</v>
      </c>
      <c r="R45" s="324">
        <v>0</v>
      </c>
      <c r="S45" s="325">
        <v>0</v>
      </c>
      <c r="T45" s="324">
        <v>0</v>
      </c>
      <c r="U45" s="323">
        <v>0</v>
      </c>
      <c r="V45" s="322">
        <v>0</v>
      </c>
      <c r="W45" s="321">
        <f>SUM(D45:V45)</f>
        <v>0</v>
      </c>
      <c r="X45" s="320">
        <v>0</v>
      </c>
      <c r="Y45" s="343" t="str">
        <f>IF(OR(X45=0,X45=""),"-",+W45/X45*100)</f>
        <v>-</v>
      </c>
    </row>
    <row r="46" spans="1:25" ht="19.5" x14ac:dyDescent="0.15">
      <c r="A46" s="331"/>
      <c r="B46" s="345" t="s">
        <v>86</v>
      </c>
      <c r="C46" s="342" t="s">
        <v>82</v>
      </c>
      <c r="D46" s="374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3">
        <v>0</v>
      </c>
      <c r="O46" s="371">
        <v>0</v>
      </c>
      <c r="P46" s="372">
        <v>0</v>
      </c>
      <c r="Q46" s="372">
        <v>0</v>
      </c>
      <c r="R46" s="370">
        <v>0</v>
      </c>
      <c r="S46" s="371">
        <v>0</v>
      </c>
      <c r="T46" s="370">
        <v>0</v>
      </c>
      <c r="U46" s="369">
        <v>0</v>
      </c>
      <c r="V46" s="368">
        <v>0</v>
      </c>
      <c r="W46" s="334">
        <f>SUM(D46:V46)</f>
        <v>0</v>
      </c>
      <c r="X46" s="333">
        <v>0</v>
      </c>
      <c r="Y46" s="344" t="str">
        <f>IF(OR(X46=0,X46=""),"-",+W46/X46*100)</f>
        <v>-</v>
      </c>
    </row>
    <row r="47" spans="1:25" ht="19.5" x14ac:dyDescent="0.15">
      <c r="A47" s="331"/>
      <c r="B47" s="330"/>
      <c r="C47" s="329" t="s">
        <v>81</v>
      </c>
      <c r="D47" s="367">
        <v>0</v>
      </c>
      <c r="E47" s="365">
        <v>0</v>
      </c>
      <c r="F47" s="365">
        <v>0</v>
      </c>
      <c r="G47" s="365">
        <v>0</v>
      </c>
      <c r="H47" s="365">
        <v>0</v>
      </c>
      <c r="I47" s="365">
        <v>0</v>
      </c>
      <c r="J47" s="365">
        <v>0</v>
      </c>
      <c r="K47" s="365">
        <v>0</v>
      </c>
      <c r="L47" s="365">
        <v>0</v>
      </c>
      <c r="M47" s="365">
        <v>0</v>
      </c>
      <c r="N47" s="366">
        <v>0</v>
      </c>
      <c r="O47" s="364">
        <v>0</v>
      </c>
      <c r="P47" s="365">
        <v>0</v>
      </c>
      <c r="Q47" s="365">
        <v>0</v>
      </c>
      <c r="R47" s="363">
        <v>0</v>
      </c>
      <c r="S47" s="364">
        <v>0</v>
      </c>
      <c r="T47" s="363">
        <v>0</v>
      </c>
      <c r="U47" s="362">
        <v>0</v>
      </c>
      <c r="V47" s="361">
        <v>0</v>
      </c>
      <c r="W47" s="321">
        <f>SUM(D47:V47)</f>
        <v>0</v>
      </c>
      <c r="X47" s="320">
        <v>0</v>
      </c>
      <c r="Y47" s="343" t="str">
        <f>IF(OR(X47=0,X47=""),"-",+W47/X47*100)</f>
        <v>-</v>
      </c>
    </row>
    <row r="48" spans="1:25" ht="19.5" x14ac:dyDescent="0.15">
      <c r="A48" s="331"/>
      <c r="B48" s="330" t="s">
        <v>85</v>
      </c>
      <c r="C48" s="342" t="s">
        <v>82</v>
      </c>
      <c r="D48" s="360">
        <v>6</v>
      </c>
      <c r="E48" s="339">
        <v>0</v>
      </c>
      <c r="F48" s="339">
        <v>0</v>
      </c>
      <c r="G48" s="339">
        <v>0</v>
      </c>
      <c r="H48" s="339">
        <v>0</v>
      </c>
      <c r="I48" s="339">
        <v>0</v>
      </c>
      <c r="J48" s="339">
        <v>0</v>
      </c>
      <c r="K48" s="339">
        <v>0</v>
      </c>
      <c r="L48" s="339">
        <v>0</v>
      </c>
      <c r="M48" s="339">
        <v>0</v>
      </c>
      <c r="N48" s="340">
        <v>0</v>
      </c>
      <c r="O48" s="338">
        <v>0</v>
      </c>
      <c r="P48" s="339">
        <v>0</v>
      </c>
      <c r="Q48" s="339">
        <v>0</v>
      </c>
      <c r="R48" s="337">
        <v>0</v>
      </c>
      <c r="S48" s="338">
        <v>0</v>
      </c>
      <c r="T48" s="337">
        <v>0</v>
      </c>
      <c r="U48" s="336">
        <v>0</v>
      </c>
      <c r="V48" s="335">
        <v>0</v>
      </c>
      <c r="W48" s="334">
        <f>SUM(D48:V48)</f>
        <v>6</v>
      </c>
      <c r="X48" s="333">
        <v>0</v>
      </c>
      <c r="Y48" s="344" t="s">
        <v>84</v>
      </c>
    </row>
    <row r="49" spans="1:25" ht="19.5" x14ac:dyDescent="0.15">
      <c r="A49" s="331"/>
      <c r="B49" s="330"/>
      <c r="C49" s="329" t="s">
        <v>81</v>
      </c>
      <c r="D49" s="328">
        <v>6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7">
        <v>0</v>
      </c>
      <c r="O49" s="325">
        <v>0</v>
      </c>
      <c r="P49" s="326">
        <v>0</v>
      </c>
      <c r="Q49" s="326">
        <v>0</v>
      </c>
      <c r="R49" s="324">
        <v>0</v>
      </c>
      <c r="S49" s="325">
        <v>0</v>
      </c>
      <c r="T49" s="324">
        <v>0</v>
      </c>
      <c r="U49" s="323">
        <v>0</v>
      </c>
      <c r="V49" s="322">
        <v>0</v>
      </c>
      <c r="W49" s="321">
        <f>SUM(D49:V49)</f>
        <v>6</v>
      </c>
      <c r="X49" s="320">
        <v>0</v>
      </c>
      <c r="Y49" s="319" t="s">
        <v>84</v>
      </c>
    </row>
    <row r="50" spans="1:25" ht="19.5" x14ac:dyDescent="0.15">
      <c r="A50" s="318" t="s">
        <v>83</v>
      </c>
      <c r="B50" s="317"/>
      <c r="C50" s="316" t="s">
        <v>82</v>
      </c>
      <c r="D50" s="310">
        <v>4776</v>
      </c>
      <c r="E50" s="310">
        <v>73632</v>
      </c>
      <c r="F50" s="310">
        <v>40201</v>
      </c>
      <c r="G50" s="310">
        <v>18307</v>
      </c>
      <c r="H50" s="310">
        <v>9346</v>
      </c>
      <c r="I50" s="310">
        <v>6489</v>
      </c>
      <c r="J50" s="310">
        <v>7352</v>
      </c>
      <c r="K50" s="310">
        <v>46</v>
      </c>
      <c r="L50" s="310">
        <v>1641</v>
      </c>
      <c r="M50" s="310">
        <v>560</v>
      </c>
      <c r="N50" s="312">
        <v>292</v>
      </c>
      <c r="O50" s="315">
        <v>24</v>
      </c>
      <c r="P50" s="310">
        <v>456</v>
      </c>
      <c r="Q50" s="310">
        <v>241</v>
      </c>
      <c r="R50" s="314">
        <v>172</v>
      </c>
      <c r="S50" s="315">
        <v>3598</v>
      </c>
      <c r="T50" s="314">
        <v>252</v>
      </c>
      <c r="U50" s="313">
        <v>1799</v>
      </c>
      <c r="V50" s="312">
        <v>10442</v>
      </c>
      <c r="W50" s="311">
        <f>SUM(D50:V50)</f>
        <v>179626</v>
      </c>
      <c r="X50" s="310">
        <f>SUM(X28,X30,X32,X34,X36,X38,X40,X42,X44,X46,X48)</f>
        <v>704</v>
      </c>
      <c r="Y50" s="309">
        <f>W50/X50*100</f>
        <v>25515.05681818182</v>
      </c>
    </row>
    <row r="51" spans="1:25" ht="20.25" thickBot="1" x14ac:dyDescent="0.2">
      <c r="A51" s="308"/>
      <c r="B51" s="307"/>
      <c r="C51" s="306" t="s">
        <v>81</v>
      </c>
      <c r="D51" s="305">
        <v>5206</v>
      </c>
      <c r="E51" s="305">
        <v>75733</v>
      </c>
      <c r="F51" s="305">
        <v>41762</v>
      </c>
      <c r="G51" s="305">
        <v>19082</v>
      </c>
      <c r="H51" s="305">
        <v>9826</v>
      </c>
      <c r="I51" s="305">
        <v>6617</v>
      </c>
      <c r="J51" s="305">
        <v>7504</v>
      </c>
      <c r="K51" s="305">
        <v>59</v>
      </c>
      <c r="L51" s="305">
        <v>1703</v>
      </c>
      <c r="M51" s="305">
        <v>769</v>
      </c>
      <c r="N51" s="301">
        <v>292</v>
      </c>
      <c r="O51" s="304">
        <v>31</v>
      </c>
      <c r="P51" s="305">
        <v>479</v>
      </c>
      <c r="Q51" s="305">
        <v>283</v>
      </c>
      <c r="R51" s="303">
        <v>198</v>
      </c>
      <c r="S51" s="304">
        <v>3892</v>
      </c>
      <c r="T51" s="303">
        <v>279</v>
      </c>
      <c r="U51" s="302">
        <v>1907</v>
      </c>
      <c r="V51" s="301">
        <v>10635</v>
      </c>
      <c r="W51" s="300">
        <f>SUM(D51:V51)</f>
        <v>186257</v>
      </c>
      <c r="X51" s="299">
        <f>SUM(X29,X31,X33,X35,X37,X39,X41,X43,X45,X47,X49)</f>
        <v>1239</v>
      </c>
      <c r="Y51" s="298">
        <f>W51/X51*100</f>
        <v>15032.849071832123</v>
      </c>
    </row>
    <row r="52" spans="1:25" ht="19.5" x14ac:dyDescent="0.15">
      <c r="A52" s="359" t="s">
        <v>98</v>
      </c>
      <c r="B52" s="358" t="s">
        <v>97</v>
      </c>
      <c r="C52" s="357" t="s">
        <v>96</v>
      </c>
      <c r="D52" s="356">
        <v>74</v>
      </c>
      <c r="E52" s="356">
        <v>53</v>
      </c>
      <c r="F52" s="356">
        <v>7</v>
      </c>
      <c r="G52" s="356">
        <v>9</v>
      </c>
      <c r="H52" s="356">
        <v>34</v>
      </c>
      <c r="I52" s="356">
        <v>9</v>
      </c>
      <c r="J52" s="356">
        <v>53</v>
      </c>
      <c r="K52" s="356">
        <v>1</v>
      </c>
      <c r="L52" s="356">
        <v>0</v>
      </c>
      <c r="M52" s="356">
        <v>0</v>
      </c>
      <c r="N52" s="351">
        <v>0</v>
      </c>
      <c r="O52" s="354">
        <v>0</v>
      </c>
      <c r="P52" s="355">
        <v>19</v>
      </c>
      <c r="Q52" s="355">
        <v>9</v>
      </c>
      <c r="R52" s="353">
        <v>2</v>
      </c>
      <c r="S52" s="354">
        <v>15</v>
      </c>
      <c r="T52" s="353">
        <v>0</v>
      </c>
      <c r="U52" s="352">
        <v>0</v>
      </c>
      <c r="V52" s="351">
        <v>257</v>
      </c>
      <c r="W52" s="350">
        <f>SUM(D52:V52)</f>
        <v>542</v>
      </c>
      <c r="X52" s="349">
        <v>407</v>
      </c>
      <c r="Y52" s="347">
        <f>W52/X52*100</f>
        <v>133.16953316953317</v>
      </c>
    </row>
    <row r="53" spans="1:25" ht="19.5" x14ac:dyDescent="0.15">
      <c r="A53" s="331"/>
      <c r="B53" s="330"/>
      <c r="C53" s="329" t="s">
        <v>95</v>
      </c>
      <c r="D53" s="328">
        <v>77</v>
      </c>
      <c r="E53" s="326">
        <v>53</v>
      </c>
      <c r="F53" s="326">
        <v>7</v>
      </c>
      <c r="G53" s="326">
        <v>9</v>
      </c>
      <c r="H53" s="326">
        <v>34</v>
      </c>
      <c r="I53" s="326">
        <v>9</v>
      </c>
      <c r="J53" s="326">
        <v>53</v>
      </c>
      <c r="K53" s="327">
        <v>1</v>
      </c>
      <c r="L53" s="327">
        <v>0</v>
      </c>
      <c r="M53" s="327">
        <v>0</v>
      </c>
      <c r="N53" s="327">
        <v>0</v>
      </c>
      <c r="O53" s="325">
        <v>0</v>
      </c>
      <c r="P53" s="326">
        <v>19</v>
      </c>
      <c r="Q53" s="326">
        <v>14</v>
      </c>
      <c r="R53" s="324">
        <v>2</v>
      </c>
      <c r="S53" s="325">
        <v>15</v>
      </c>
      <c r="T53" s="324">
        <v>0</v>
      </c>
      <c r="U53" s="323">
        <v>0</v>
      </c>
      <c r="V53" s="322">
        <v>257</v>
      </c>
      <c r="W53" s="321">
        <f>SUM(D53:V53)</f>
        <v>550</v>
      </c>
      <c r="X53" s="320">
        <v>744</v>
      </c>
      <c r="Y53" s="346">
        <f>W53/X53*100</f>
        <v>73.924731182795696</v>
      </c>
    </row>
    <row r="54" spans="1:25" ht="19.5" x14ac:dyDescent="0.15">
      <c r="A54" s="331"/>
      <c r="B54" s="330" t="s">
        <v>94</v>
      </c>
      <c r="C54" s="342" t="s">
        <v>82</v>
      </c>
      <c r="D54" s="341">
        <v>260</v>
      </c>
      <c r="E54" s="339">
        <v>910</v>
      </c>
      <c r="F54" s="339">
        <v>1163</v>
      </c>
      <c r="G54" s="339">
        <v>147</v>
      </c>
      <c r="H54" s="339">
        <v>55</v>
      </c>
      <c r="I54" s="339">
        <v>74</v>
      </c>
      <c r="J54" s="339">
        <v>76</v>
      </c>
      <c r="K54" s="340">
        <v>15</v>
      </c>
      <c r="L54" s="340">
        <v>16</v>
      </c>
      <c r="M54" s="340">
        <v>144</v>
      </c>
      <c r="N54" s="340">
        <v>16</v>
      </c>
      <c r="O54" s="338">
        <v>9</v>
      </c>
      <c r="P54" s="339">
        <v>19</v>
      </c>
      <c r="Q54" s="339">
        <v>31</v>
      </c>
      <c r="R54" s="337">
        <v>34</v>
      </c>
      <c r="S54" s="338">
        <v>183</v>
      </c>
      <c r="T54" s="337">
        <v>21</v>
      </c>
      <c r="U54" s="336">
        <v>34</v>
      </c>
      <c r="V54" s="335">
        <v>254</v>
      </c>
      <c r="W54" s="334">
        <f>SUM(D54:V54)</f>
        <v>3461</v>
      </c>
      <c r="X54" s="333">
        <v>304</v>
      </c>
      <c r="Y54" s="348">
        <f>W54/X54*100</f>
        <v>1138.4868421052631</v>
      </c>
    </row>
    <row r="55" spans="1:25" ht="19.5" x14ac:dyDescent="0.15">
      <c r="A55" s="331"/>
      <c r="B55" s="330"/>
      <c r="C55" s="329" t="s">
        <v>81</v>
      </c>
      <c r="D55" s="328">
        <v>409</v>
      </c>
      <c r="E55" s="326">
        <v>2181</v>
      </c>
      <c r="F55" s="326">
        <v>2158</v>
      </c>
      <c r="G55" s="326">
        <v>249</v>
      </c>
      <c r="H55" s="326">
        <v>81</v>
      </c>
      <c r="I55" s="326">
        <v>104</v>
      </c>
      <c r="J55" s="326">
        <v>145</v>
      </c>
      <c r="K55" s="327">
        <v>28</v>
      </c>
      <c r="L55" s="327">
        <v>26</v>
      </c>
      <c r="M55" s="327">
        <v>319</v>
      </c>
      <c r="N55" s="327">
        <v>20</v>
      </c>
      <c r="O55" s="325">
        <v>11</v>
      </c>
      <c r="P55" s="326">
        <v>25</v>
      </c>
      <c r="Q55" s="326">
        <v>57</v>
      </c>
      <c r="R55" s="324">
        <v>54</v>
      </c>
      <c r="S55" s="325">
        <v>308</v>
      </c>
      <c r="T55" s="324">
        <v>40</v>
      </c>
      <c r="U55" s="323">
        <v>48</v>
      </c>
      <c r="V55" s="322">
        <v>335</v>
      </c>
      <c r="W55" s="321">
        <f>SUM(D55:V55)</f>
        <v>6598</v>
      </c>
      <c r="X55" s="320">
        <v>1218</v>
      </c>
      <c r="Y55" s="346">
        <f>W55/X55*100</f>
        <v>541.7077175697865</v>
      </c>
    </row>
    <row r="56" spans="1:25" ht="19.5" x14ac:dyDescent="0.15">
      <c r="A56" s="331"/>
      <c r="B56" s="330" t="s">
        <v>93</v>
      </c>
      <c r="C56" s="342" t="s">
        <v>82</v>
      </c>
      <c r="D56" s="341">
        <v>3217</v>
      </c>
      <c r="E56" s="339">
        <v>48924</v>
      </c>
      <c r="F56" s="339">
        <v>18242</v>
      </c>
      <c r="G56" s="339">
        <v>10129</v>
      </c>
      <c r="H56" s="339">
        <v>6383</v>
      </c>
      <c r="I56" s="339">
        <v>4302</v>
      </c>
      <c r="J56" s="339">
        <v>2476</v>
      </c>
      <c r="K56" s="340">
        <v>30</v>
      </c>
      <c r="L56" s="340">
        <v>1158</v>
      </c>
      <c r="M56" s="340">
        <v>289</v>
      </c>
      <c r="N56" s="340">
        <v>268</v>
      </c>
      <c r="O56" s="338">
        <v>18</v>
      </c>
      <c r="P56" s="339">
        <v>322</v>
      </c>
      <c r="Q56" s="339">
        <v>133</v>
      </c>
      <c r="R56" s="337">
        <v>118</v>
      </c>
      <c r="S56" s="338">
        <v>3228</v>
      </c>
      <c r="T56" s="337">
        <v>205</v>
      </c>
      <c r="U56" s="336">
        <v>1497</v>
      </c>
      <c r="V56" s="335">
        <v>2987</v>
      </c>
      <c r="W56" s="334">
        <f>SUM(D56:V56)</f>
        <v>103926</v>
      </c>
      <c r="X56" s="333">
        <v>297</v>
      </c>
      <c r="Y56" s="348">
        <f>W56/X56*100</f>
        <v>34991.919191919194</v>
      </c>
    </row>
    <row r="57" spans="1:25" ht="19.5" x14ac:dyDescent="0.15">
      <c r="A57" s="331"/>
      <c r="B57" s="330"/>
      <c r="C57" s="329" t="s">
        <v>81</v>
      </c>
      <c r="D57" s="328">
        <v>3292</v>
      </c>
      <c r="E57" s="326">
        <v>49806</v>
      </c>
      <c r="F57" s="326">
        <v>18467</v>
      </c>
      <c r="G57" s="326">
        <v>10417</v>
      </c>
      <c r="H57" s="326">
        <v>6551</v>
      </c>
      <c r="I57" s="326">
        <v>4312</v>
      </c>
      <c r="J57" s="326">
        <v>2483</v>
      </c>
      <c r="K57" s="327">
        <v>30</v>
      </c>
      <c r="L57" s="327">
        <v>1174</v>
      </c>
      <c r="M57" s="327">
        <v>316</v>
      </c>
      <c r="N57" s="327">
        <v>268</v>
      </c>
      <c r="O57" s="325">
        <v>18</v>
      </c>
      <c r="P57" s="326">
        <v>323</v>
      </c>
      <c r="Q57" s="326">
        <v>138</v>
      </c>
      <c r="R57" s="324">
        <v>120</v>
      </c>
      <c r="S57" s="325">
        <v>3360</v>
      </c>
      <c r="T57" s="324">
        <v>205</v>
      </c>
      <c r="U57" s="323">
        <v>1529</v>
      </c>
      <c r="V57" s="322">
        <v>3027</v>
      </c>
      <c r="W57" s="321">
        <f>SUM(D57:V57)</f>
        <v>105836</v>
      </c>
      <c r="X57" s="320">
        <v>297</v>
      </c>
      <c r="Y57" s="346">
        <f>W57/X57*100</f>
        <v>35635.016835016839</v>
      </c>
    </row>
    <row r="58" spans="1:25" ht="19.5" x14ac:dyDescent="0.15">
      <c r="A58" s="331"/>
      <c r="B58" s="330" t="s">
        <v>92</v>
      </c>
      <c r="C58" s="342" t="s">
        <v>82</v>
      </c>
      <c r="D58" s="341">
        <v>39</v>
      </c>
      <c r="E58" s="339">
        <v>4822</v>
      </c>
      <c r="F58" s="339">
        <v>2242</v>
      </c>
      <c r="G58" s="339">
        <v>3336</v>
      </c>
      <c r="H58" s="339">
        <v>133</v>
      </c>
      <c r="I58" s="339">
        <v>415</v>
      </c>
      <c r="J58" s="339">
        <v>436</v>
      </c>
      <c r="K58" s="340">
        <v>0</v>
      </c>
      <c r="L58" s="340">
        <v>97</v>
      </c>
      <c r="M58" s="340">
        <v>130</v>
      </c>
      <c r="N58" s="340">
        <v>9</v>
      </c>
      <c r="O58" s="338">
        <v>4</v>
      </c>
      <c r="P58" s="339">
        <v>0</v>
      </c>
      <c r="Q58" s="339">
        <v>0</v>
      </c>
      <c r="R58" s="337">
        <v>0</v>
      </c>
      <c r="S58" s="338">
        <v>5</v>
      </c>
      <c r="T58" s="337">
        <v>0</v>
      </c>
      <c r="U58" s="336">
        <v>17</v>
      </c>
      <c r="V58" s="335">
        <v>20</v>
      </c>
      <c r="W58" s="334">
        <f>SUM(D58:V58)</f>
        <v>11705</v>
      </c>
      <c r="X58" s="333">
        <v>26</v>
      </c>
      <c r="Y58" s="348">
        <f>W58/X58*100</f>
        <v>45019.230769230766</v>
      </c>
    </row>
    <row r="59" spans="1:25" ht="19.5" x14ac:dyDescent="0.15">
      <c r="A59" s="331"/>
      <c r="B59" s="330"/>
      <c r="C59" s="329" t="s">
        <v>81</v>
      </c>
      <c r="D59" s="328">
        <v>41</v>
      </c>
      <c r="E59" s="326">
        <v>4822</v>
      </c>
      <c r="F59" s="326">
        <v>2242</v>
      </c>
      <c r="G59" s="326">
        <v>3336</v>
      </c>
      <c r="H59" s="326">
        <v>133</v>
      </c>
      <c r="I59" s="326">
        <v>415</v>
      </c>
      <c r="J59" s="326">
        <v>436</v>
      </c>
      <c r="K59" s="327">
        <v>0</v>
      </c>
      <c r="L59" s="327">
        <v>97</v>
      </c>
      <c r="M59" s="327">
        <v>140</v>
      </c>
      <c r="N59" s="327">
        <v>11</v>
      </c>
      <c r="O59" s="325">
        <v>4</v>
      </c>
      <c r="P59" s="326">
        <v>0</v>
      </c>
      <c r="Q59" s="326">
        <v>0</v>
      </c>
      <c r="R59" s="324">
        <v>0</v>
      </c>
      <c r="S59" s="325">
        <v>5</v>
      </c>
      <c r="T59" s="324">
        <v>0</v>
      </c>
      <c r="U59" s="323">
        <v>17</v>
      </c>
      <c r="V59" s="322">
        <v>20</v>
      </c>
      <c r="W59" s="321">
        <f>SUM(D59:V59)</f>
        <v>11719</v>
      </c>
      <c r="X59" s="320">
        <v>154</v>
      </c>
      <c r="Y59" s="346">
        <f>W59/X59*100</f>
        <v>7609.7402597402588</v>
      </c>
    </row>
    <row r="60" spans="1:25" ht="19.5" x14ac:dyDescent="0.15">
      <c r="A60" s="331"/>
      <c r="B60" s="345" t="s">
        <v>91</v>
      </c>
      <c r="C60" s="342" t="s">
        <v>82</v>
      </c>
      <c r="D60" s="341">
        <v>13</v>
      </c>
      <c r="E60" s="339">
        <v>12</v>
      </c>
      <c r="F60" s="339">
        <v>20</v>
      </c>
      <c r="G60" s="339">
        <v>25</v>
      </c>
      <c r="H60" s="339">
        <v>2</v>
      </c>
      <c r="I60" s="339">
        <v>2</v>
      </c>
      <c r="J60" s="339">
        <v>4</v>
      </c>
      <c r="K60" s="340">
        <v>0</v>
      </c>
      <c r="L60" s="340">
        <v>0</v>
      </c>
      <c r="M60" s="340">
        <v>0</v>
      </c>
      <c r="N60" s="340">
        <v>0</v>
      </c>
      <c r="O60" s="338">
        <v>0</v>
      </c>
      <c r="P60" s="339">
        <v>1</v>
      </c>
      <c r="Q60" s="339">
        <v>0</v>
      </c>
      <c r="R60" s="337">
        <v>0</v>
      </c>
      <c r="S60" s="338">
        <v>8</v>
      </c>
      <c r="T60" s="337">
        <v>9</v>
      </c>
      <c r="U60" s="336">
        <v>4</v>
      </c>
      <c r="V60" s="335">
        <v>43</v>
      </c>
      <c r="W60" s="334">
        <f>SUM(D60:V60)</f>
        <v>143</v>
      </c>
      <c r="X60" s="333">
        <v>0</v>
      </c>
      <c r="Y60" s="332" t="s">
        <v>84</v>
      </c>
    </row>
    <row r="61" spans="1:25" ht="19.5" x14ac:dyDescent="0.15">
      <c r="A61" s="331"/>
      <c r="B61" s="330"/>
      <c r="C61" s="329" t="s">
        <v>81</v>
      </c>
      <c r="D61" s="328">
        <v>16</v>
      </c>
      <c r="E61" s="326">
        <v>12</v>
      </c>
      <c r="F61" s="326">
        <v>22</v>
      </c>
      <c r="G61" s="326">
        <v>28</v>
      </c>
      <c r="H61" s="326">
        <v>2</v>
      </c>
      <c r="I61" s="326">
        <v>2</v>
      </c>
      <c r="J61" s="326">
        <v>4</v>
      </c>
      <c r="K61" s="327">
        <v>0</v>
      </c>
      <c r="L61" s="327">
        <v>0</v>
      </c>
      <c r="M61" s="327">
        <v>0</v>
      </c>
      <c r="N61" s="327">
        <v>0</v>
      </c>
      <c r="O61" s="325">
        <v>0</v>
      </c>
      <c r="P61" s="326">
        <v>7</v>
      </c>
      <c r="Q61" s="326">
        <v>0</v>
      </c>
      <c r="R61" s="324">
        <v>0</v>
      </c>
      <c r="S61" s="325">
        <v>8</v>
      </c>
      <c r="T61" s="324">
        <v>9</v>
      </c>
      <c r="U61" s="323">
        <v>4</v>
      </c>
      <c r="V61" s="322">
        <v>43</v>
      </c>
      <c r="W61" s="321">
        <f>SUM(D61:V61)</f>
        <v>157</v>
      </c>
      <c r="X61" s="320">
        <v>0</v>
      </c>
      <c r="Y61" s="319" t="s">
        <v>84</v>
      </c>
    </row>
    <row r="62" spans="1:25" ht="19.5" x14ac:dyDescent="0.15">
      <c r="A62" s="331"/>
      <c r="B62" s="330" t="s">
        <v>90</v>
      </c>
      <c r="C62" s="342" t="s">
        <v>82</v>
      </c>
      <c r="D62" s="341">
        <v>1137</v>
      </c>
      <c r="E62" s="339">
        <v>20366</v>
      </c>
      <c r="F62" s="339">
        <v>18497</v>
      </c>
      <c r="G62" s="339">
        <v>4589</v>
      </c>
      <c r="H62" s="339">
        <v>2833</v>
      </c>
      <c r="I62" s="339">
        <v>1799</v>
      </c>
      <c r="J62" s="339">
        <v>4335</v>
      </c>
      <c r="K62" s="340">
        <v>0</v>
      </c>
      <c r="L62" s="340">
        <v>398</v>
      </c>
      <c r="M62" s="340">
        <v>70</v>
      </c>
      <c r="N62" s="340">
        <v>34</v>
      </c>
      <c r="O62" s="338">
        <v>5</v>
      </c>
      <c r="P62" s="339">
        <v>40</v>
      </c>
      <c r="Q62" s="339">
        <v>53</v>
      </c>
      <c r="R62" s="337">
        <v>27</v>
      </c>
      <c r="S62" s="338">
        <v>350</v>
      </c>
      <c r="T62" s="337">
        <v>26</v>
      </c>
      <c r="U62" s="336">
        <v>280</v>
      </c>
      <c r="V62" s="335">
        <v>6049</v>
      </c>
      <c r="W62" s="334">
        <f>SUM(D62:V62)</f>
        <v>60888</v>
      </c>
      <c r="X62" s="333">
        <v>248</v>
      </c>
      <c r="Y62" s="348">
        <f>W62/X62*100</f>
        <v>24551.612903225807</v>
      </c>
    </row>
    <row r="63" spans="1:25" ht="19.5" x14ac:dyDescent="0.15">
      <c r="A63" s="331"/>
      <c r="B63" s="330"/>
      <c r="C63" s="329" t="s">
        <v>81</v>
      </c>
      <c r="D63" s="328">
        <v>1360</v>
      </c>
      <c r="E63" s="326">
        <v>20531</v>
      </c>
      <c r="F63" s="326">
        <v>18894</v>
      </c>
      <c r="G63" s="326">
        <v>4974</v>
      </c>
      <c r="H63" s="326">
        <v>3121</v>
      </c>
      <c r="I63" s="326">
        <v>1887</v>
      </c>
      <c r="J63" s="326">
        <v>4413</v>
      </c>
      <c r="K63" s="327">
        <v>0</v>
      </c>
      <c r="L63" s="327">
        <v>434</v>
      </c>
      <c r="M63" s="327">
        <v>99</v>
      </c>
      <c r="N63" s="327">
        <v>34</v>
      </c>
      <c r="O63" s="325">
        <v>11</v>
      </c>
      <c r="P63" s="326">
        <v>57</v>
      </c>
      <c r="Q63" s="326">
        <v>64</v>
      </c>
      <c r="R63" s="324">
        <v>31</v>
      </c>
      <c r="S63" s="325">
        <v>410</v>
      </c>
      <c r="T63" s="324">
        <v>34</v>
      </c>
      <c r="U63" s="323">
        <v>344</v>
      </c>
      <c r="V63" s="322">
        <v>6143</v>
      </c>
      <c r="W63" s="321">
        <f>SUM(D63:V63)</f>
        <v>62841</v>
      </c>
      <c r="X63" s="320">
        <v>291</v>
      </c>
      <c r="Y63" s="346">
        <f>W63/X63*100</f>
        <v>21594.845360824744</v>
      </c>
    </row>
    <row r="64" spans="1:25" ht="19.5" x14ac:dyDescent="0.15">
      <c r="A64" s="331"/>
      <c r="B64" s="330" t="s">
        <v>89</v>
      </c>
      <c r="C64" s="342" t="s">
        <v>82</v>
      </c>
      <c r="D64" s="341">
        <v>3</v>
      </c>
      <c r="E64" s="339">
        <v>9</v>
      </c>
      <c r="F64" s="339">
        <v>22</v>
      </c>
      <c r="G64" s="339">
        <v>4</v>
      </c>
      <c r="H64" s="339">
        <v>5</v>
      </c>
      <c r="I64" s="339">
        <v>4</v>
      </c>
      <c r="J64" s="339">
        <v>2</v>
      </c>
      <c r="K64" s="340">
        <v>0</v>
      </c>
      <c r="L64" s="340">
        <v>0</v>
      </c>
      <c r="M64" s="340">
        <v>1</v>
      </c>
      <c r="N64" s="340">
        <v>0</v>
      </c>
      <c r="O64" s="338">
        <v>0</v>
      </c>
      <c r="P64" s="339">
        <v>2</v>
      </c>
      <c r="Q64" s="339">
        <v>0</v>
      </c>
      <c r="R64" s="337">
        <v>0</v>
      </c>
      <c r="S64" s="338">
        <v>8</v>
      </c>
      <c r="T64" s="337">
        <v>0</v>
      </c>
      <c r="U64" s="336">
        <v>0</v>
      </c>
      <c r="V64" s="335">
        <v>7</v>
      </c>
      <c r="W64" s="334">
        <f>SUM(D64:V64)</f>
        <v>67</v>
      </c>
      <c r="X64" s="333">
        <v>7</v>
      </c>
      <c r="Y64" s="348">
        <f>W64/X64*100</f>
        <v>957.14285714285711</v>
      </c>
    </row>
    <row r="65" spans="1:25" ht="19.5" x14ac:dyDescent="0.15">
      <c r="A65" s="331"/>
      <c r="B65" s="330"/>
      <c r="C65" s="329" t="s">
        <v>81</v>
      </c>
      <c r="D65" s="328">
        <v>3</v>
      </c>
      <c r="E65" s="326">
        <v>9</v>
      </c>
      <c r="F65" s="326">
        <v>22</v>
      </c>
      <c r="G65" s="326">
        <v>4</v>
      </c>
      <c r="H65" s="326">
        <v>5</v>
      </c>
      <c r="I65" s="326">
        <v>4</v>
      </c>
      <c r="J65" s="326">
        <v>2</v>
      </c>
      <c r="K65" s="327">
        <v>0</v>
      </c>
      <c r="L65" s="327">
        <v>0</v>
      </c>
      <c r="M65" s="327">
        <v>1</v>
      </c>
      <c r="N65" s="327">
        <v>0</v>
      </c>
      <c r="O65" s="325">
        <v>0</v>
      </c>
      <c r="P65" s="326">
        <v>2</v>
      </c>
      <c r="Q65" s="326">
        <v>0</v>
      </c>
      <c r="R65" s="324">
        <v>0</v>
      </c>
      <c r="S65" s="325">
        <v>8</v>
      </c>
      <c r="T65" s="324">
        <v>0</v>
      </c>
      <c r="U65" s="323">
        <v>0</v>
      </c>
      <c r="V65" s="322">
        <v>7</v>
      </c>
      <c r="W65" s="321">
        <f>SUM(D65:V65)</f>
        <v>67</v>
      </c>
      <c r="X65" s="320">
        <v>91</v>
      </c>
      <c r="Y65" s="346">
        <f>W65/X65*100</f>
        <v>73.626373626373635</v>
      </c>
    </row>
    <row r="66" spans="1:25" ht="19.5" x14ac:dyDescent="0.15">
      <c r="A66" s="331"/>
      <c r="B66" s="330" t="s">
        <v>88</v>
      </c>
      <c r="C66" s="342" t="s">
        <v>82</v>
      </c>
      <c r="D66" s="341">
        <v>198</v>
      </c>
      <c r="E66" s="339">
        <v>208</v>
      </c>
      <c r="F66" s="339">
        <v>84</v>
      </c>
      <c r="G66" s="339">
        <v>84</v>
      </c>
      <c r="H66" s="339">
        <v>5</v>
      </c>
      <c r="I66" s="339">
        <v>0</v>
      </c>
      <c r="J66" s="339">
        <v>92</v>
      </c>
      <c r="K66" s="340">
        <v>9</v>
      </c>
      <c r="L66" s="340">
        <v>19</v>
      </c>
      <c r="M66" s="340">
        <v>0</v>
      </c>
      <c r="N66" s="340">
        <v>4</v>
      </c>
      <c r="O66" s="338">
        <v>1</v>
      </c>
      <c r="P66" s="339">
        <v>76</v>
      </c>
      <c r="Q66" s="339">
        <v>42</v>
      </c>
      <c r="R66" s="337">
        <v>23</v>
      </c>
      <c r="S66" s="338">
        <v>54</v>
      </c>
      <c r="T66" s="337">
        <v>3</v>
      </c>
      <c r="U66" s="336">
        <v>29</v>
      </c>
      <c r="V66" s="335">
        <v>1197</v>
      </c>
      <c r="W66" s="334">
        <f>SUM(D66:V66)</f>
        <v>2128</v>
      </c>
      <c r="X66" s="333">
        <v>5</v>
      </c>
      <c r="Y66" s="347">
        <f>W66/X66*100</f>
        <v>42560</v>
      </c>
    </row>
    <row r="67" spans="1:25" ht="19.5" x14ac:dyDescent="0.15">
      <c r="A67" s="331"/>
      <c r="B67" s="330"/>
      <c r="C67" s="329" t="s">
        <v>81</v>
      </c>
      <c r="D67" s="328">
        <v>198</v>
      </c>
      <c r="E67" s="326">
        <v>208</v>
      </c>
      <c r="F67" s="326">
        <v>84</v>
      </c>
      <c r="G67" s="326">
        <v>84</v>
      </c>
      <c r="H67" s="326">
        <v>5</v>
      </c>
      <c r="I67" s="326">
        <v>0</v>
      </c>
      <c r="J67" s="326">
        <v>92</v>
      </c>
      <c r="K67" s="327">
        <v>9</v>
      </c>
      <c r="L67" s="327">
        <v>19</v>
      </c>
      <c r="M67" s="327">
        <v>0</v>
      </c>
      <c r="N67" s="327">
        <v>4</v>
      </c>
      <c r="O67" s="325">
        <v>1</v>
      </c>
      <c r="P67" s="326">
        <v>76</v>
      </c>
      <c r="Q67" s="326">
        <v>42</v>
      </c>
      <c r="R67" s="324">
        <v>23</v>
      </c>
      <c r="S67" s="325">
        <v>54</v>
      </c>
      <c r="T67" s="324">
        <v>3</v>
      </c>
      <c r="U67" s="323">
        <v>29</v>
      </c>
      <c r="V67" s="322">
        <v>1197</v>
      </c>
      <c r="W67" s="321">
        <f>SUM(D67:V67)</f>
        <v>2128</v>
      </c>
      <c r="X67" s="320">
        <v>5</v>
      </c>
      <c r="Y67" s="346">
        <f>W67/X67*100</f>
        <v>42560</v>
      </c>
    </row>
    <row r="68" spans="1:25" ht="19.5" x14ac:dyDescent="0.15">
      <c r="A68" s="331"/>
      <c r="B68" s="345" t="s">
        <v>87</v>
      </c>
      <c r="C68" s="342" t="s">
        <v>82</v>
      </c>
      <c r="D68" s="341">
        <v>0</v>
      </c>
      <c r="E68" s="339">
        <v>0</v>
      </c>
      <c r="F68" s="339">
        <v>0</v>
      </c>
      <c r="G68" s="339">
        <v>0</v>
      </c>
      <c r="H68" s="339">
        <v>0</v>
      </c>
      <c r="I68" s="339">
        <v>0</v>
      </c>
      <c r="J68" s="339">
        <v>0</v>
      </c>
      <c r="K68" s="340">
        <v>0</v>
      </c>
      <c r="L68" s="340">
        <v>0</v>
      </c>
      <c r="M68" s="340">
        <v>0</v>
      </c>
      <c r="N68" s="340">
        <v>0</v>
      </c>
      <c r="O68" s="338">
        <v>0</v>
      </c>
      <c r="P68" s="339">
        <v>0</v>
      </c>
      <c r="Q68" s="339">
        <v>0</v>
      </c>
      <c r="R68" s="337">
        <v>0</v>
      </c>
      <c r="S68" s="338">
        <v>0</v>
      </c>
      <c r="T68" s="337">
        <v>0</v>
      </c>
      <c r="U68" s="336">
        <v>0</v>
      </c>
      <c r="V68" s="335">
        <v>0</v>
      </c>
      <c r="W68" s="334">
        <f>SUM(D68:V68)</f>
        <v>0</v>
      </c>
      <c r="X68" s="333">
        <v>0</v>
      </c>
      <c r="Y68" s="344" t="str">
        <f>IF(OR(X68=0,X68=""),"-",+W68/X68*100)</f>
        <v>-</v>
      </c>
    </row>
    <row r="69" spans="1:25" ht="19.5" x14ac:dyDescent="0.15">
      <c r="A69" s="331"/>
      <c r="B69" s="330"/>
      <c r="C69" s="329" t="s">
        <v>81</v>
      </c>
      <c r="D69" s="328">
        <v>0</v>
      </c>
      <c r="E69" s="326">
        <v>0</v>
      </c>
      <c r="F69" s="326">
        <v>0</v>
      </c>
      <c r="G69" s="326">
        <v>0</v>
      </c>
      <c r="H69" s="326">
        <v>0</v>
      </c>
      <c r="I69" s="326">
        <v>0</v>
      </c>
      <c r="J69" s="326">
        <v>0</v>
      </c>
      <c r="K69" s="327">
        <v>0</v>
      </c>
      <c r="L69" s="327">
        <v>0</v>
      </c>
      <c r="M69" s="327">
        <v>0</v>
      </c>
      <c r="N69" s="327">
        <v>0</v>
      </c>
      <c r="O69" s="325">
        <v>0</v>
      </c>
      <c r="P69" s="326">
        <v>0</v>
      </c>
      <c r="Q69" s="326">
        <v>0</v>
      </c>
      <c r="R69" s="324">
        <v>0</v>
      </c>
      <c r="S69" s="325">
        <v>0</v>
      </c>
      <c r="T69" s="324">
        <v>0</v>
      </c>
      <c r="U69" s="323">
        <v>0</v>
      </c>
      <c r="V69" s="322">
        <v>0</v>
      </c>
      <c r="W69" s="321">
        <f>SUM(D69:V69)</f>
        <v>0</v>
      </c>
      <c r="X69" s="320">
        <v>0</v>
      </c>
      <c r="Y69" s="343" t="str">
        <f>IF(OR(X69=0,X69=""),"-",+W69/X69*100)</f>
        <v>-</v>
      </c>
    </row>
    <row r="70" spans="1:25" ht="19.5" x14ac:dyDescent="0.15">
      <c r="A70" s="331"/>
      <c r="B70" s="345" t="s">
        <v>86</v>
      </c>
      <c r="C70" s="342" t="s">
        <v>82</v>
      </c>
      <c r="D70" s="341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0</v>
      </c>
      <c r="J70" s="339">
        <v>0</v>
      </c>
      <c r="K70" s="340">
        <v>0</v>
      </c>
      <c r="L70" s="340">
        <v>0</v>
      </c>
      <c r="M70" s="340">
        <v>0</v>
      </c>
      <c r="N70" s="340">
        <v>0</v>
      </c>
      <c r="O70" s="338">
        <v>0</v>
      </c>
      <c r="P70" s="339">
        <v>0</v>
      </c>
      <c r="Q70" s="339">
        <v>0</v>
      </c>
      <c r="R70" s="337">
        <v>0</v>
      </c>
      <c r="S70" s="338">
        <v>0</v>
      </c>
      <c r="T70" s="337">
        <v>0</v>
      </c>
      <c r="U70" s="336">
        <v>0</v>
      </c>
      <c r="V70" s="335">
        <v>0</v>
      </c>
      <c r="W70" s="334">
        <f>SUM(D70:V70)</f>
        <v>0</v>
      </c>
      <c r="X70" s="333">
        <v>0</v>
      </c>
      <c r="Y70" s="344" t="str">
        <f>IF(OR(X70=0,X70=""),"-",+W70/X70*100)</f>
        <v>-</v>
      </c>
    </row>
    <row r="71" spans="1:25" ht="19.5" x14ac:dyDescent="0.15">
      <c r="A71" s="331"/>
      <c r="B71" s="330"/>
      <c r="C71" s="329" t="s">
        <v>81</v>
      </c>
      <c r="D71" s="328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7">
        <v>0</v>
      </c>
      <c r="L71" s="327">
        <v>0</v>
      </c>
      <c r="M71" s="327">
        <v>0</v>
      </c>
      <c r="N71" s="327">
        <v>0</v>
      </c>
      <c r="O71" s="325">
        <v>0</v>
      </c>
      <c r="P71" s="326">
        <v>0</v>
      </c>
      <c r="Q71" s="326">
        <v>0</v>
      </c>
      <c r="R71" s="324">
        <v>0</v>
      </c>
      <c r="S71" s="325">
        <v>0</v>
      </c>
      <c r="T71" s="324">
        <v>0</v>
      </c>
      <c r="U71" s="323">
        <v>0</v>
      </c>
      <c r="V71" s="322">
        <v>0</v>
      </c>
      <c r="W71" s="321">
        <f>SUM(D71:V71)</f>
        <v>0</v>
      </c>
      <c r="X71" s="320">
        <v>0</v>
      </c>
      <c r="Y71" s="343" t="str">
        <f>IF(OR(X71=0,X71=""),"-",+W71/X71*100)</f>
        <v>-</v>
      </c>
    </row>
    <row r="72" spans="1:25" ht="19.5" x14ac:dyDescent="0.15">
      <c r="A72" s="331"/>
      <c r="B72" s="330" t="s">
        <v>85</v>
      </c>
      <c r="C72" s="342" t="s">
        <v>82</v>
      </c>
      <c r="D72" s="341">
        <v>6</v>
      </c>
      <c r="E72" s="339"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0</v>
      </c>
      <c r="K72" s="340">
        <v>0</v>
      </c>
      <c r="L72" s="340">
        <v>0</v>
      </c>
      <c r="M72" s="340">
        <v>0</v>
      </c>
      <c r="N72" s="340">
        <v>0</v>
      </c>
      <c r="O72" s="338">
        <v>0</v>
      </c>
      <c r="P72" s="339">
        <v>0</v>
      </c>
      <c r="Q72" s="339">
        <v>0</v>
      </c>
      <c r="R72" s="337">
        <v>0</v>
      </c>
      <c r="S72" s="338">
        <v>0</v>
      </c>
      <c r="T72" s="337">
        <v>0</v>
      </c>
      <c r="U72" s="336">
        <v>0</v>
      </c>
      <c r="V72" s="335">
        <v>0</v>
      </c>
      <c r="W72" s="334">
        <f>SUM(D72:V72)</f>
        <v>6</v>
      </c>
      <c r="X72" s="333">
        <v>0</v>
      </c>
      <c r="Y72" s="332" t="s">
        <v>84</v>
      </c>
    </row>
    <row r="73" spans="1:25" ht="19.5" x14ac:dyDescent="0.15">
      <c r="A73" s="331"/>
      <c r="B73" s="330"/>
      <c r="C73" s="329" t="s">
        <v>81</v>
      </c>
      <c r="D73" s="328">
        <v>6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7">
        <v>0</v>
      </c>
      <c r="L73" s="327">
        <v>0</v>
      </c>
      <c r="M73" s="327">
        <v>0</v>
      </c>
      <c r="N73" s="327">
        <v>0</v>
      </c>
      <c r="O73" s="325">
        <v>0</v>
      </c>
      <c r="P73" s="326">
        <v>0</v>
      </c>
      <c r="Q73" s="326">
        <v>0</v>
      </c>
      <c r="R73" s="324">
        <v>0</v>
      </c>
      <c r="S73" s="325">
        <v>0</v>
      </c>
      <c r="T73" s="324">
        <v>0</v>
      </c>
      <c r="U73" s="323">
        <v>0</v>
      </c>
      <c r="V73" s="322">
        <v>0</v>
      </c>
      <c r="W73" s="321">
        <f>SUM(D73:V73)</f>
        <v>6</v>
      </c>
      <c r="X73" s="320">
        <v>0</v>
      </c>
      <c r="Y73" s="319" t="s">
        <v>84</v>
      </c>
    </row>
    <row r="74" spans="1:25" ht="19.5" x14ac:dyDescent="0.15">
      <c r="A74" s="318" t="s">
        <v>83</v>
      </c>
      <c r="B74" s="317"/>
      <c r="C74" s="316" t="s">
        <v>82</v>
      </c>
      <c r="D74" s="310">
        <v>4947</v>
      </c>
      <c r="E74" s="310">
        <v>75304</v>
      </c>
      <c r="F74" s="310">
        <v>40277</v>
      </c>
      <c r="G74" s="310">
        <v>18323</v>
      </c>
      <c r="H74" s="310">
        <v>9450</v>
      </c>
      <c r="I74" s="310">
        <v>6605</v>
      </c>
      <c r="J74" s="310">
        <v>7474</v>
      </c>
      <c r="K74" s="310">
        <v>55</v>
      </c>
      <c r="L74" s="310">
        <v>1688</v>
      </c>
      <c r="M74" s="310">
        <v>634</v>
      </c>
      <c r="N74" s="312">
        <v>331</v>
      </c>
      <c r="O74" s="315">
        <v>37</v>
      </c>
      <c r="P74" s="310">
        <v>479</v>
      </c>
      <c r="Q74" s="310">
        <v>268</v>
      </c>
      <c r="R74" s="314">
        <v>204</v>
      </c>
      <c r="S74" s="315">
        <v>3851</v>
      </c>
      <c r="T74" s="314">
        <v>264</v>
      </c>
      <c r="U74" s="313">
        <v>1861</v>
      </c>
      <c r="V74" s="312">
        <v>10814</v>
      </c>
      <c r="W74" s="311">
        <f>SUM(D74:V74)</f>
        <v>182866</v>
      </c>
      <c r="X74" s="310">
        <f>SUM(X52,X54,X56,X58,X60,X62,X64,X66,X68,X70,X72)</f>
        <v>1294</v>
      </c>
      <c r="Y74" s="309">
        <f>W74/X74*100</f>
        <v>14131.839258114374</v>
      </c>
    </row>
    <row r="75" spans="1:25" ht="20.25" thickBot="1" x14ac:dyDescent="0.2">
      <c r="A75" s="308"/>
      <c r="B75" s="307"/>
      <c r="C75" s="306" t="s">
        <v>81</v>
      </c>
      <c r="D75" s="305">
        <v>5402</v>
      </c>
      <c r="E75" s="305">
        <v>77622</v>
      </c>
      <c r="F75" s="305">
        <v>41896</v>
      </c>
      <c r="G75" s="305">
        <v>19101</v>
      </c>
      <c r="H75" s="305">
        <v>9932</v>
      </c>
      <c r="I75" s="305">
        <v>6733</v>
      </c>
      <c r="J75" s="305">
        <v>7628</v>
      </c>
      <c r="K75" s="305">
        <v>68</v>
      </c>
      <c r="L75" s="305">
        <v>1750</v>
      </c>
      <c r="M75" s="305">
        <v>875</v>
      </c>
      <c r="N75" s="301">
        <v>337</v>
      </c>
      <c r="O75" s="304">
        <v>45</v>
      </c>
      <c r="P75" s="305">
        <v>509</v>
      </c>
      <c r="Q75" s="305">
        <v>315</v>
      </c>
      <c r="R75" s="303">
        <v>230</v>
      </c>
      <c r="S75" s="304">
        <v>4168</v>
      </c>
      <c r="T75" s="303">
        <v>291</v>
      </c>
      <c r="U75" s="302">
        <v>1971</v>
      </c>
      <c r="V75" s="301">
        <v>11029</v>
      </c>
      <c r="W75" s="300">
        <f>SUM(D75:V75)</f>
        <v>189902</v>
      </c>
      <c r="X75" s="299">
        <f>SUM(X53,X55,X57,X59,X61,X63,X65,X67,X69,X71,X73)</f>
        <v>2800</v>
      </c>
      <c r="Y75" s="298">
        <f>W75/X75*100</f>
        <v>6782.2142857142853</v>
      </c>
    </row>
  </sheetData>
  <mergeCells count="48">
    <mergeCell ref="A2:B3"/>
    <mergeCell ref="C2:C3"/>
    <mergeCell ref="D2:N2"/>
    <mergeCell ref="O2:R2"/>
    <mergeCell ref="S2:T2"/>
    <mergeCell ref="V2:V3"/>
    <mergeCell ref="W2:W3"/>
    <mergeCell ref="X2:X3"/>
    <mergeCell ref="Y2:Y3"/>
    <mergeCell ref="A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A26:B27"/>
    <mergeCell ref="A28:A49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50:B51"/>
    <mergeCell ref="A52:A73"/>
    <mergeCell ref="B52:B53"/>
    <mergeCell ref="B54:B55"/>
    <mergeCell ref="B56:B57"/>
    <mergeCell ref="B58:B59"/>
    <mergeCell ref="B60:B61"/>
    <mergeCell ref="A74:B75"/>
    <mergeCell ref="B62:B63"/>
    <mergeCell ref="B64:B65"/>
    <mergeCell ref="B66:B67"/>
    <mergeCell ref="B68:B69"/>
    <mergeCell ref="B70:B71"/>
    <mergeCell ref="B72:B73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zoomScaleNormal="100" zoomScaleSheetLayoutView="100" workbookViewId="0">
      <selection activeCell="N31" sqref="N31"/>
    </sheetView>
  </sheetViews>
  <sheetFormatPr defaultRowHeight="13.5" x14ac:dyDescent="0.15"/>
  <cols>
    <col min="23" max="23" width="10.625" customWidth="1"/>
  </cols>
  <sheetData>
    <row r="1" spans="1:23" ht="14.25" thickBot="1" x14ac:dyDescent="0.2">
      <c r="A1" t="s">
        <v>80</v>
      </c>
      <c r="K1" s="297" t="s">
        <v>79</v>
      </c>
    </row>
    <row r="2" spans="1:23" ht="14.25" thickBot="1" x14ac:dyDescent="0.2">
      <c r="A2" s="296" t="s">
        <v>78</v>
      </c>
      <c r="B2" s="296" t="s">
        <v>52</v>
      </c>
      <c r="C2" s="295" t="s">
        <v>77</v>
      </c>
      <c r="D2" s="294" t="s">
        <v>23</v>
      </c>
      <c r="E2" s="294" t="s">
        <v>76</v>
      </c>
      <c r="F2" s="294" t="s">
        <v>75</v>
      </c>
      <c r="G2" s="294" t="s">
        <v>74</v>
      </c>
      <c r="H2" s="293" t="s">
        <v>73</v>
      </c>
      <c r="I2" s="292" t="s">
        <v>18</v>
      </c>
      <c r="J2" s="291" t="s">
        <v>72</v>
      </c>
      <c r="K2" s="290" t="s">
        <v>71</v>
      </c>
      <c r="L2" s="289" t="s">
        <v>14</v>
      </c>
      <c r="M2" s="288" t="s">
        <v>13</v>
      </c>
      <c r="N2" s="288" t="s">
        <v>12</v>
      </c>
      <c r="O2" s="288" t="s">
        <v>11</v>
      </c>
      <c r="P2" s="288" t="s">
        <v>10</v>
      </c>
      <c r="Q2" s="287" t="s">
        <v>9</v>
      </c>
      <c r="R2" s="286" t="s">
        <v>8</v>
      </c>
      <c r="S2" s="285" t="s">
        <v>72</v>
      </c>
      <c r="T2" s="287" t="s">
        <v>71</v>
      </c>
      <c r="U2" s="286" t="s">
        <v>6</v>
      </c>
      <c r="V2" s="285" t="s">
        <v>45</v>
      </c>
      <c r="W2" s="284" t="s">
        <v>70</v>
      </c>
    </row>
    <row r="3" spans="1:23" x14ac:dyDescent="0.15">
      <c r="A3" s="283" t="s">
        <v>69</v>
      </c>
      <c r="B3" s="249" t="s">
        <v>2</v>
      </c>
      <c r="C3" s="194">
        <v>30</v>
      </c>
      <c r="D3" s="196">
        <v>37</v>
      </c>
      <c r="E3" s="194">
        <v>14</v>
      </c>
      <c r="F3" s="196">
        <v>33</v>
      </c>
      <c r="G3" s="194">
        <v>39</v>
      </c>
      <c r="H3" s="196">
        <v>43</v>
      </c>
      <c r="I3" s="260">
        <f>SUM(C3:H3)</f>
        <v>196</v>
      </c>
      <c r="J3" s="282">
        <v>200</v>
      </c>
      <c r="K3" s="188">
        <f>IF(OR(J3=0,J3=""),"-",+I3/J3)</f>
        <v>0.98</v>
      </c>
      <c r="L3" s="198">
        <v>45</v>
      </c>
      <c r="M3" s="196">
        <v>19</v>
      </c>
      <c r="N3" s="196">
        <v>18</v>
      </c>
      <c r="O3" s="196">
        <v>102</v>
      </c>
      <c r="P3" s="196">
        <v>81</v>
      </c>
      <c r="Q3" s="193">
        <v>81</v>
      </c>
      <c r="R3" s="190">
        <f>SUM(L3:Q3)</f>
        <v>346</v>
      </c>
      <c r="S3" s="281">
        <v>207</v>
      </c>
      <c r="T3" s="262">
        <f>IF(OR(S3=0,S3=""),"-",+R3/S3)</f>
        <v>1.6714975845410629</v>
      </c>
      <c r="U3" s="261">
        <v>542</v>
      </c>
      <c r="V3" s="280">
        <v>407</v>
      </c>
      <c r="W3" s="188">
        <v>1.3316953316953317</v>
      </c>
    </row>
    <row r="4" spans="1:23" x14ac:dyDescent="0.15">
      <c r="A4" s="275"/>
      <c r="B4" s="245" t="s">
        <v>17</v>
      </c>
      <c r="C4" s="143">
        <v>30</v>
      </c>
      <c r="D4" s="145">
        <v>37</v>
      </c>
      <c r="E4" s="145">
        <v>14</v>
      </c>
      <c r="F4" s="145">
        <v>33</v>
      </c>
      <c r="G4" s="145">
        <v>42</v>
      </c>
      <c r="H4" s="142">
        <v>48</v>
      </c>
      <c r="I4" s="278">
        <f>SUM(C4:H4)</f>
        <v>204</v>
      </c>
      <c r="J4" s="277">
        <v>247</v>
      </c>
      <c r="K4" s="60">
        <f>IF(OR(J4=0,J4=""),"-",+I4/J4)</f>
        <v>0.82591093117408909</v>
      </c>
      <c r="L4" s="157">
        <v>45</v>
      </c>
      <c r="M4" s="145">
        <v>19</v>
      </c>
      <c r="N4" s="145">
        <v>18</v>
      </c>
      <c r="O4" s="145">
        <v>102</v>
      </c>
      <c r="P4" s="145">
        <v>81</v>
      </c>
      <c r="Q4" s="142">
        <v>81</v>
      </c>
      <c r="R4" s="62">
        <f>SUM(L4:Q4)</f>
        <v>346</v>
      </c>
      <c r="S4" s="276">
        <v>497</v>
      </c>
      <c r="T4" s="24">
        <f>IF(OR(S4=0,S4=""),"-",+R4/S4)</f>
        <v>0.69617706237424548</v>
      </c>
      <c r="U4" s="279">
        <v>550</v>
      </c>
      <c r="V4" s="66">
        <v>744</v>
      </c>
      <c r="W4" s="60">
        <v>0.739247311827957</v>
      </c>
    </row>
    <row r="5" spans="1:23" x14ac:dyDescent="0.15">
      <c r="A5" s="275" t="s">
        <v>68</v>
      </c>
      <c r="B5" s="243" t="s">
        <v>2</v>
      </c>
      <c r="C5" s="134">
        <v>44</v>
      </c>
      <c r="D5" s="136">
        <v>38</v>
      </c>
      <c r="E5" s="136">
        <v>11</v>
      </c>
      <c r="F5" s="136">
        <v>30</v>
      </c>
      <c r="G5" s="136">
        <v>36</v>
      </c>
      <c r="H5" s="133">
        <v>70</v>
      </c>
      <c r="I5" s="274">
        <f>SUM(C5:H5)</f>
        <v>229</v>
      </c>
      <c r="J5" s="273">
        <v>220</v>
      </c>
      <c r="K5" s="128">
        <f>IF(OR(J5=0,J5=""),"-",+I5/J5)</f>
        <v>1.040909090909091</v>
      </c>
      <c r="L5" s="156">
        <v>132</v>
      </c>
      <c r="M5" s="136">
        <v>279</v>
      </c>
      <c r="N5" s="136">
        <v>783</v>
      </c>
      <c r="O5" s="136">
        <v>519</v>
      </c>
      <c r="P5" s="136">
        <v>1067</v>
      </c>
      <c r="Q5" s="133">
        <v>452</v>
      </c>
      <c r="R5" s="11">
        <f>SUM(L5:Q5)</f>
        <v>3232</v>
      </c>
      <c r="S5" s="272">
        <v>84</v>
      </c>
      <c r="T5" s="54">
        <f>IF(OR(S5=0,S5=""),"-",+R5/S5)</f>
        <v>38.476190476190474</v>
      </c>
      <c r="U5" s="130">
        <v>3461</v>
      </c>
      <c r="V5" s="15">
        <v>304</v>
      </c>
      <c r="W5" s="128">
        <v>11.384868421052632</v>
      </c>
    </row>
    <row r="6" spans="1:23" x14ac:dyDescent="0.15">
      <c r="A6" s="275"/>
      <c r="B6" s="245" t="s">
        <v>17</v>
      </c>
      <c r="C6" s="143">
        <v>66</v>
      </c>
      <c r="D6" s="145">
        <v>68</v>
      </c>
      <c r="E6" s="145">
        <v>18</v>
      </c>
      <c r="F6" s="145">
        <v>80</v>
      </c>
      <c r="G6" s="145">
        <v>44</v>
      </c>
      <c r="H6" s="142">
        <v>286</v>
      </c>
      <c r="I6" s="278">
        <f>SUM(C6:H6)</f>
        <v>562</v>
      </c>
      <c r="J6" s="277">
        <v>1038</v>
      </c>
      <c r="K6" s="60">
        <f>IF(OR(J6=0,J6=""),"-",+I6/J6)</f>
        <v>0.54142581888246633</v>
      </c>
      <c r="L6" s="157">
        <v>198</v>
      </c>
      <c r="M6" s="145">
        <v>570</v>
      </c>
      <c r="N6" s="145">
        <v>1611</v>
      </c>
      <c r="O6" s="145">
        <v>888</v>
      </c>
      <c r="P6" s="145">
        <v>1875</v>
      </c>
      <c r="Q6" s="142">
        <v>894</v>
      </c>
      <c r="R6" s="62">
        <f>SUM(L6:Q6)</f>
        <v>6036</v>
      </c>
      <c r="S6" s="276">
        <v>180</v>
      </c>
      <c r="T6" s="24">
        <f>IF(OR(S6=0,S6=""),"-",+R6/S6)</f>
        <v>33.533333333333331</v>
      </c>
      <c r="U6" s="139">
        <v>6598</v>
      </c>
      <c r="V6" s="66">
        <v>1218</v>
      </c>
      <c r="W6" s="60">
        <v>5.4170771756978651</v>
      </c>
    </row>
    <row r="7" spans="1:23" x14ac:dyDescent="0.15">
      <c r="A7" s="275" t="s">
        <v>67</v>
      </c>
      <c r="B7" s="243" t="s">
        <v>2</v>
      </c>
      <c r="C7" s="134">
        <v>20</v>
      </c>
      <c r="D7" s="136">
        <v>10</v>
      </c>
      <c r="E7" s="136">
        <v>39</v>
      </c>
      <c r="F7" s="136">
        <v>407</v>
      </c>
      <c r="G7" s="136">
        <v>524</v>
      </c>
      <c r="H7" s="133">
        <v>365</v>
      </c>
      <c r="I7" s="274">
        <f>SUM(C7:H7)</f>
        <v>1365</v>
      </c>
      <c r="J7" s="273">
        <v>89</v>
      </c>
      <c r="K7" s="128">
        <f>IF(OR(J7=0,J7=""),"-",+I7/J7)</f>
        <v>15.337078651685394</v>
      </c>
      <c r="L7" s="156">
        <v>1679</v>
      </c>
      <c r="M7" s="136">
        <v>7675</v>
      </c>
      <c r="N7" s="136">
        <v>29253</v>
      </c>
      <c r="O7" s="136">
        <v>26653</v>
      </c>
      <c r="P7" s="136">
        <v>22762</v>
      </c>
      <c r="Q7" s="133">
        <v>14539</v>
      </c>
      <c r="R7" s="11">
        <f>SUM(L7:Q7)</f>
        <v>102561</v>
      </c>
      <c r="S7" s="272">
        <v>208</v>
      </c>
      <c r="T7" s="54">
        <f>IF(OR(S7=0,S7=""),"-",+R7/S7)</f>
        <v>493.08173076923077</v>
      </c>
      <c r="U7" s="130">
        <v>103926</v>
      </c>
      <c r="V7" s="15">
        <v>297</v>
      </c>
      <c r="W7" s="128">
        <v>349.91919191919192</v>
      </c>
    </row>
    <row r="8" spans="1:23" x14ac:dyDescent="0.15">
      <c r="A8" s="275"/>
      <c r="B8" s="245" t="s">
        <v>17</v>
      </c>
      <c r="C8" s="143">
        <v>22</v>
      </c>
      <c r="D8" s="145">
        <v>10</v>
      </c>
      <c r="E8" s="145">
        <v>39</v>
      </c>
      <c r="F8" s="145">
        <v>412</v>
      </c>
      <c r="G8" s="145">
        <v>528</v>
      </c>
      <c r="H8" s="142">
        <v>365</v>
      </c>
      <c r="I8" s="278">
        <f>SUM(C8:H8)</f>
        <v>1376</v>
      </c>
      <c r="J8" s="277">
        <v>89</v>
      </c>
      <c r="K8" s="60">
        <f>IF(OR(J8=0,J8=""),"-",+I8/J8)</f>
        <v>15.460674157303371</v>
      </c>
      <c r="L8" s="157">
        <v>1734</v>
      </c>
      <c r="M8" s="145">
        <v>7803</v>
      </c>
      <c r="N8" s="145">
        <v>29840</v>
      </c>
      <c r="O8" s="145">
        <v>27118</v>
      </c>
      <c r="P8" s="145">
        <v>23155</v>
      </c>
      <c r="Q8" s="142">
        <v>14810</v>
      </c>
      <c r="R8" s="62">
        <f>SUM(L8:Q8)</f>
        <v>104460</v>
      </c>
      <c r="S8" s="276">
        <v>208</v>
      </c>
      <c r="T8" s="24">
        <f>IF(OR(S8=0,S8=""),"-",+R8/S8)</f>
        <v>502.21153846153845</v>
      </c>
      <c r="U8" s="139">
        <v>105836</v>
      </c>
      <c r="V8" s="66">
        <v>297</v>
      </c>
      <c r="W8" s="60">
        <v>356.35016835016836</v>
      </c>
    </row>
    <row r="9" spans="1:23" x14ac:dyDescent="0.15">
      <c r="A9" s="275" t="s">
        <v>66</v>
      </c>
      <c r="B9" s="243" t="s">
        <v>2</v>
      </c>
      <c r="C9" s="134">
        <v>0</v>
      </c>
      <c r="D9" s="136">
        <v>12</v>
      </c>
      <c r="E9" s="136">
        <v>1</v>
      </c>
      <c r="F9" s="136">
        <v>129</v>
      </c>
      <c r="G9" s="136">
        <v>110</v>
      </c>
      <c r="H9" s="133">
        <v>59</v>
      </c>
      <c r="I9" s="274">
        <f>SUM(C9:H9)</f>
        <v>311</v>
      </c>
      <c r="J9" s="273">
        <v>16</v>
      </c>
      <c r="K9" s="128">
        <f>IF(OR(J9=0,J9=""),"-",+I9/J9)</f>
        <v>19.4375</v>
      </c>
      <c r="L9" s="156">
        <v>197</v>
      </c>
      <c r="M9" s="136">
        <v>1315</v>
      </c>
      <c r="N9" s="136">
        <v>3311</v>
      </c>
      <c r="O9" s="136">
        <v>3027</v>
      </c>
      <c r="P9" s="136">
        <v>2420</v>
      </c>
      <c r="Q9" s="133">
        <v>1124</v>
      </c>
      <c r="R9" s="11">
        <f>SUM(L9:Q9)</f>
        <v>11394</v>
      </c>
      <c r="S9" s="272">
        <v>15</v>
      </c>
      <c r="T9" s="54">
        <f>IF(OR(S9=0,S9=""),"-",+R9/S9)</f>
        <v>759.6</v>
      </c>
      <c r="U9" s="130">
        <v>11705</v>
      </c>
      <c r="V9" s="15">
        <v>31</v>
      </c>
      <c r="W9" s="128">
        <v>377.58064516129031</v>
      </c>
    </row>
    <row r="10" spans="1:23" x14ac:dyDescent="0.15">
      <c r="A10" s="275"/>
      <c r="B10" s="245" t="s">
        <v>17</v>
      </c>
      <c r="C10" s="143">
        <v>0</v>
      </c>
      <c r="D10" s="145">
        <v>16</v>
      </c>
      <c r="E10" s="145">
        <v>1</v>
      </c>
      <c r="F10" s="145">
        <v>129</v>
      </c>
      <c r="G10" s="145">
        <v>116</v>
      </c>
      <c r="H10" s="142">
        <v>59</v>
      </c>
      <c r="I10" s="278">
        <f>SUM(C10:H10)</f>
        <v>321</v>
      </c>
      <c r="J10" s="277">
        <v>16</v>
      </c>
      <c r="K10" s="60">
        <f>IF(OR(J10=0,J10=""),"-",+I10/J10)</f>
        <v>20.0625</v>
      </c>
      <c r="L10" s="157">
        <v>197</v>
      </c>
      <c r="M10" s="145">
        <v>1315</v>
      </c>
      <c r="N10" s="145">
        <v>3311</v>
      </c>
      <c r="O10" s="145">
        <v>3031</v>
      </c>
      <c r="P10" s="145">
        <v>2420</v>
      </c>
      <c r="Q10" s="142">
        <v>1124</v>
      </c>
      <c r="R10" s="62">
        <f>SUM(L10:Q10)</f>
        <v>11398</v>
      </c>
      <c r="S10" s="276">
        <v>143</v>
      </c>
      <c r="T10" s="24">
        <f>IF(OR(S10=0,S10=""),"-",+R10/S10)</f>
        <v>79.706293706293707</v>
      </c>
      <c r="U10" s="139">
        <v>11719</v>
      </c>
      <c r="V10" s="66">
        <v>159</v>
      </c>
      <c r="W10" s="60">
        <v>73.704402515723274</v>
      </c>
    </row>
    <row r="11" spans="1:23" x14ac:dyDescent="0.15">
      <c r="A11" s="275" t="s">
        <v>65</v>
      </c>
      <c r="B11" s="243" t="s">
        <v>2</v>
      </c>
      <c r="C11" s="134">
        <v>0</v>
      </c>
      <c r="D11" s="136">
        <v>0</v>
      </c>
      <c r="E11" s="136">
        <v>3</v>
      </c>
      <c r="F11" s="136">
        <v>0</v>
      </c>
      <c r="G11" s="136">
        <v>0</v>
      </c>
      <c r="H11" s="133">
        <v>0</v>
      </c>
      <c r="I11" s="274">
        <f>SUM(C11:H11)</f>
        <v>3</v>
      </c>
      <c r="J11" s="273">
        <v>0</v>
      </c>
      <c r="K11" s="128" t="str">
        <f>IF(OR(J11=0,J11=""),"-",+I11/J11)</f>
        <v>-</v>
      </c>
      <c r="L11" s="156">
        <v>12</v>
      </c>
      <c r="M11" s="136">
        <v>21</v>
      </c>
      <c r="N11" s="136">
        <v>50</v>
      </c>
      <c r="O11" s="136">
        <v>30</v>
      </c>
      <c r="P11" s="136">
        <v>12</v>
      </c>
      <c r="Q11" s="133">
        <v>15</v>
      </c>
      <c r="R11" s="11">
        <f>SUM(L11:Q11)</f>
        <v>140</v>
      </c>
      <c r="S11" s="272">
        <v>0</v>
      </c>
      <c r="T11" s="54" t="str">
        <f>IF(OR(S11=0,S11=""),"-",+R11/S11)</f>
        <v>-</v>
      </c>
      <c r="U11" s="130">
        <v>143</v>
      </c>
      <c r="V11" s="15">
        <v>0</v>
      </c>
      <c r="W11" s="128" t="s">
        <v>55</v>
      </c>
    </row>
    <row r="12" spans="1:23" x14ac:dyDescent="0.15">
      <c r="A12" s="275"/>
      <c r="B12" s="245" t="s">
        <v>17</v>
      </c>
      <c r="C12" s="143">
        <v>0</v>
      </c>
      <c r="D12" s="145">
        <v>0</v>
      </c>
      <c r="E12" s="145">
        <v>3</v>
      </c>
      <c r="F12" s="145">
        <v>0</v>
      </c>
      <c r="G12" s="145">
        <v>0</v>
      </c>
      <c r="H12" s="142">
        <v>0</v>
      </c>
      <c r="I12" s="278">
        <f>SUM(C12:H12)</f>
        <v>3</v>
      </c>
      <c r="J12" s="277">
        <v>0</v>
      </c>
      <c r="K12" s="60" t="str">
        <f>IF(OR(J12=0,J12=""),"-",+I12/J12)</f>
        <v>-</v>
      </c>
      <c r="L12" s="157">
        <v>14</v>
      </c>
      <c r="M12" s="145">
        <v>21</v>
      </c>
      <c r="N12" s="145">
        <v>50</v>
      </c>
      <c r="O12" s="145">
        <v>35</v>
      </c>
      <c r="P12" s="145">
        <v>19</v>
      </c>
      <c r="Q12" s="142">
        <v>15</v>
      </c>
      <c r="R12" s="62">
        <f>SUM(L12:Q12)</f>
        <v>154</v>
      </c>
      <c r="S12" s="276">
        <v>0</v>
      </c>
      <c r="T12" s="24" t="str">
        <f>IF(OR(S12=0,S12=""),"-",+R12/S12)</f>
        <v>-</v>
      </c>
      <c r="U12" s="139">
        <v>157</v>
      </c>
      <c r="V12" s="66">
        <v>0</v>
      </c>
      <c r="W12" s="60" t="s">
        <v>55</v>
      </c>
    </row>
    <row r="13" spans="1:23" x14ac:dyDescent="0.15">
      <c r="A13" s="275" t="s">
        <v>64</v>
      </c>
      <c r="B13" s="243" t="s">
        <v>2</v>
      </c>
      <c r="C13" s="134">
        <v>8</v>
      </c>
      <c r="D13" s="136">
        <v>18</v>
      </c>
      <c r="E13" s="136">
        <v>10</v>
      </c>
      <c r="F13" s="136">
        <v>261</v>
      </c>
      <c r="G13" s="136">
        <v>348</v>
      </c>
      <c r="H13" s="133">
        <v>363</v>
      </c>
      <c r="I13" s="274">
        <f>SUM(C13:H13)</f>
        <v>1008</v>
      </c>
      <c r="J13" s="273">
        <v>58</v>
      </c>
      <c r="K13" s="128">
        <f>IF(OR(J13=0,J13=""),"-",+I13/J13)</f>
        <v>17.379310344827587</v>
      </c>
      <c r="L13" s="156">
        <v>1024</v>
      </c>
      <c r="M13" s="136">
        <v>4694</v>
      </c>
      <c r="N13" s="136">
        <v>16358</v>
      </c>
      <c r="O13" s="136">
        <v>13811</v>
      </c>
      <c r="P13" s="136">
        <v>12513</v>
      </c>
      <c r="Q13" s="133">
        <v>11480</v>
      </c>
      <c r="R13" s="11">
        <f>SUM(L13:Q13)</f>
        <v>59880</v>
      </c>
      <c r="S13" s="272">
        <v>190</v>
      </c>
      <c r="T13" s="54">
        <f>IF(OR(S13=0,S13=""),"-",+R13/S13)</f>
        <v>315.15789473684208</v>
      </c>
      <c r="U13" s="130">
        <v>60888</v>
      </c>
      <c r="V13" s="15">
        <v>248</v>
      </c>
      <c r="W13" s="128">
        <v>245.51612903225808</v>
      </c>
    </row>
    <row r="14" spans="1:23" x14ac:dyDescent="0.15">
      <c r="A14" s="275"/>
      <c r="B14" s="245" t="s">
        <v>17</v>
      </c>
      <c r="C14" s="143">
        <v>10</v>
      </c>
      <c r="D14" s="145">
        <v>28</v>
      </c>
      <c r="E14" s="145">
        <v>22</v>
      </c>
      <c r="F14" s="145">
        <v>263</v>
      </c>
      <c r="G14" s="145">
        <v>355</v>
      </c>
      <c r="H14" s="142">
        <v>373</v>
      </c>
      <c r="I14" s="278">
        <f>SUM(C14:H14)</f>
        <v>1051</v>
      </c>
      <c r="J14" s="277">
        <v>80</v>
      </c>
      <c r="K14" s="60">
        <f>IF(OR(J14=0,J14=""),"-",+I14/J14)</f>
        <v>13.137499999999999</v>
      </c>
      <c r="L14" s="157">
        <v>1051</v>
      </c>
      <c r="M14" s="145">
        <v>4907</v>
      </c>
      <c r="N14" s="145">
        <v>17437</v>
      </c>
      <c r="O14" s="145">
        <v>14171</v>
      </c>
      <c r="P14" s="145">
        <v>12692</v>
      </c>
      <c r="Q14" s="142">
        <v>11532</v>
      </c>
      <c r="R14" s="62">
        <f>SUM(L14:Q14)</f>
        <v>61790</v>
      </c>
      <c r="S14" s="276">
        <v>211</v>
      </c>
      <c r="T14" s="24">
        <f>IF(OR(S14=0,S14=""),"-",+R14/S14)</f>
        <v>292.84360189573459</v>
      </c>
      <c r="U14" s="139">
        <v>62841</v>
      </c>
      <c r="V14" s="66">
        <v>291</v>
      </c>
      <c r="W14" s="60">
        <v>215.94845360824743</v>
      </c>
    </row>
    <row r="15" spans="1:23" x14ac:dyDescent="0.15">
      <c r="A15" s="275" t="s">
        <v>63</v>
      </c>
      <c r="B15" s="243" t="s">
        <v>2</v>
      </c>
      <c r="C15" s="134">
        <v>0</v>
      </c>
      <c r="D15" s="136">
        <v>0</v>
      </c>
      <c r="E15" s="136">
        <v>0</v>
      </c>
      <c r="F15" s="136">
        <v>5</v>
      </c>
      <c r="G15" s="136">
        <v>11</v>
      </c>
      <c r="H15" s="133">
        <v>0</v>
      </c>
      <c r="I15" s="274">
        <f>SUM(C15:H15)</f>
        <v>16</v>
      </c>
      <c r="J15" s="273">
        <v>7</v>
      </c>
      <c r="K15" s="128">
        <f>IF(OR(J15=0,J15=""),"-",+I15/J15)</f>
        <v>2.2857142857142856</v>
      </c>
      <c r="L15" s="156">
        <v>4</v>
      </c>
      <c r="M15" s="136">
        <v>11</v>
      </c>
      <c r="N15" s="136">
        <v>17</v>
      </c>
      <c r="O15" s="136">
        <v>7</v>
      </c>
      <c r="P15" s="136">
        <v>6</v>
      </c>
      <c r="Q15" s="133">
        <v>6</v>
      </c>
      <c r="R15" s="11">
        <f>SUM(L15:Q15)</f>
        <v>51</v>
      </c>
      <c r="S15" s="272">
        <v>0</v>
      </c>
      <c r="T15" s="54" t="str">
        <f>IF(OR(S15=0,S15=""),"-",+R15/S15)</f>
        <v>-</v>
      </c>
      <c r="U15" s="130">
        <v>67</v>
      </c>
      <c r="V15" s="15">
        <v>7</v>
      </c>
      <c r="W15" s="128">
        <v>9.5714285714285712</v>
      </c>
    </row>
    <row r="16" spans="1:23" x14ac:dyDescent="0.15">
      <c r="A16" s="275"/>
      <c r="B16" s="245" t="s">
        <v>17</v>
      </c>
      <c r="C16" s="143">
        <v>0</v>
      </c>
      <c r="D16" s="145">
        <v>0</v>
      </c>
      <c r="E16" s="145">
        <v>0</v>
      </c>
      <c r="F16" s="145">
        <v>5</v>
      </c>
      <c r="G16" s="145">
        <v>11</v>
      </c>
      <c r="H16" s="142">
        <v>0</v>
      </c>
      <c r="I16" s="278">
        <f>SUM(C16:H16)</f>
        <v>16</v>
      </c>
      <c r="J16" s="277">
        <v>91</v>
      </c>
      <c r="K16" s="60">
        <f>IF(OR(J16=0,J16=""),"-",+I16/J16)</f>
        <v>0.17582417582417584</v>
      </c>
      <c r="L16" s="157">
        <v>4</v>
      </c>
      <c r="M16" s="145">
        <v>11</v>
      </c>
      <c r="N16" s="145">
        <v>17</v>
      </c>
      <c r="O16" s="145">
        <v>7</v>
      </c>
      <c r="P16" s="145">
        <v>6</v>
      </c>
      <c r="Q16" s="142">
        <v>6</v>
      </c>
      <c r="R16" s="62">
        <f>SUM(L16:Q16)</f>
        <v>51</v>
      </c>
      <c r="S16" s="276">
        <v>0</v>
      </c>
      <c r="T16" s="24" t="str">
        <f>IF(OR(S16=0,S16=""),"-",+R16/S16)</f>
        <v>-</v>
      </c>
      <c r="U16" s="139">
        <v>67</v>
      </c>
      <c r="V16" s="66">
        <v>91</v>
      </c>
      <c r="W16" s="60">
        <v>0.73626373626373631</v>
      </c>
    </row>
    <row r="17" spans="1:23" x14ac:dyDescent="0.15">
      <c r="A17" s="275" t="s">
        <v>62</v>
      </c>
      <c r="B17" s="243" t="s">
        <v>2</v>
      </c>
      <c r="C17" s="134">
        <v>4</v>
      </c>
      <c r="D17" s="136">
        <v>16</v>
      </c>
      <c r="E17" s="136">
        <v>32</v>
      </c>
      <c r="F17" s="136">
        <v>20</v>
      </c>
      <c r="G17" s="136">
        <v>21</v>
      </c>
      <c r="H17" s="133">
        <v>19</v>
      </c>
      <c r="I17" s="274">
        <f>SUM(C17:H17)</f>
        <v>112</v>
      </c>
      <c r="J17" s="273">
        <v>5</v>
      </c>
      <c r="K17" s="128">
        <f>IF(OR(J17=0,J17=""),"-",+I17/J17)</f>
        <v>22.4</v>
      </c>
      <c r="L17" s="156">
        <v>62</v>
      </c>
      <c r="M17" s="136">
        <v>80</v>
      </c>
      <c r="N17" s="136">
        <v>562</v>
      </c>
      <c r="O17" s="136">
        <v>536</v>
      </c>
      <c r="P17" s="136">
        <v>517</v>
      </c>
      <c r="Q17" s="133">
        <v>259</v>
      </c>
      <c r="R17" s="11">
        <f>SUM(L17:Q17)</f>
        <v>2016</v>
      </c>
      <c r="S17" s="272">
        <v>0</v>
      </c>
      <c r="T17" s="54" t="str">
        <f>IF(OR(S17=0,S17=""),"-",+R17/S17)</f>
        <v>-</v>
      </c>
      <c r="U17" s="130">
        <v>2128</v>
      </c>
      <c r="V17" s="15">
        <v>5</v>
      </c>
      <c r="W17" s="128">
        <v>425.6</v>
      </c>
    </row>
    <row r="18" spans="1:23" x14ac:dyDescent="0.15">
      <c r="A18" s="275"/>
      <c r="B18" s="245" t="s">
        <v>17</v>
      </c>
      <c r="C18" s="143">
        <v>4</v>
      </c>
      <c r="D18" s="145">
        <v>16</v>
      </c>
      <c r="E18" s="145">
        <v>32</v>
      </c>
      <c r="F18" s="145">
        <v>20</v>
      </c>
      <c r="G18" s="145">
        <v>21</v>
      </c>
      <c r="H18" s="142">
        <v>19</v>
      </c>
      <c r="I18" s="278">
        <f>SUM(C18:H18)</f>
        <v>112</v>
      </c>
      <c r="J18" s="277">
        <v>5</v>
      </c>
      <c r="K18" s="60">
        <f>IF(OR(J18=0,J18=""),"-",+I18/J18)</f>
        <v>22.4</v>
      </c>
      <c r="L18" s="157">
        <v>62</v>
      </c>
      <c r="M18" s="145">
        <v>80</v>
      </c>
      <c r="N18" s="145">
        <v>562</v>
      </c>
      <c r="O18" s="145">
        <v>536</v>
      </c>
      <c r="P18" s="145">
        <v>517</v>
      </c>
      <c r="Q18" s="142">
        <v>259</v>
      </c>
      <c r="R18" s="62">
        <f>SUM(L18:Q18)</f>
        <v>2016</v>
      </c>
      <c r="S18" s="276">
        <v>0</v>
      </c>
      <c r="T18" s="24" t="str">
        <f>IF(OR(S18=0,S18=""),"-",+R18/S18)</f>
        <v>-</v>
      </c>
      <c r="U18" s="139">
        <v>2128</v>
      </c>
      <c r="V18" s="66">
        <v>5</v>
      </c>
      <c r="W18" s="60">
        <v>425.6</v>
      </c>
    </row>
    <row r="19" spans="1:23" x14ac:dyDescent="0.15">
      <c r="A19" s="275" t="s">
        <v>61</v>
      </c>
      <c r="B19" s="243" t="s">
        <v>2</v>
      </c>
      <c r="C19" s="134">
        <v>0</v>
      </c>
      <c r="D19" s="136">
        <v>0</v>
      </c>
      <c r="E19" s="136">
        <v>0</v>
      </c>
      <c r="F19" s="136">
        <v>0</v>
      </c>
      <c r="G19" s="136">
        <v>0</v>
      </c>
      <c r="H19" s="133">
        <v>0</v>
      </c>
      <c r="I19" s="274">
        <f>SUM(C19:H19)</f>
        <v>0</v>
      </c>
      <c r="J19" s="273">
        <v>0</v>
      </c>
      <c r="K19" s="128" t="str">
        <f>IF(OR(J19=0,J19=""),"-",+I19/J19)</f>
        <v>-</v>
      </c>
      <c r="L19" s="156">
        <v>0</v>
      </c>
      <c r="M19" s="136">
        <v>0</v>
      </c>
      <c r="N19" s="136">
        <v>0</v>
      </c>
      <c r="O19" s="136">
        <v>0</v>
      </c>
      <c r="P19" s="136">
        <v>0</v>
      </c>
      <c r="Q19" s="133">
        <v>0</v>
      </c>
      <c r="R19" s="11">
        <f>SUM(L19:Q19)</f>
        <v>0</v>
      </c>
      <c r="S19" s="272">
        <v>0</v>
      </c>
      <c r="T19" s="54" t="str">
        <f>IF(OR(S19=0,S19=""),"-",+R19/S19)</f>
        <v>-</v>
      </c>
      <c r="U19" s="130">
        <v>0</v>
      </c>
      <c r="V19" s="15">
        <v>0</v>
      </c>
      <c r="W19" s="128" t="s">
        <v>55</v>
      </c>
    </row>
    <row r="20" spans="1:23" x14ac:dyDescent="0.15">
      <c r="A20" s="275"/>
      <c r="B20" s="245" t="s">
        <v>17</v>
      </c>
      <c r="C20" s="143">
        <v>0</v>
      </c>
      <c r="D20" s="145">
        <v>0</v>
      </c>
      <c r="E20" s="145">
        <v>0</v>
      </c>
      <c r="F20" s="145">
        <v>0</v>
      </c>
      <c r="G20" s="145">
        <v>0</v>
      </c>
      <c r="H20" s="142">
        <v>0</v>
      </c>
      <c r="I20" s="278">
        <f>SUM(C20:H20)</f>
        <v>0</v>
      </c>
      <c r="J20" s="277">
        <v>0</v>
      </c>
      <c r="K20" s="60" t="str">
        <f>IF(OR(J20=0,J20=""),"-",+I20/J20)</f>
        <v>-</v>
      </c>
      <c r="L20" s="157">
        <v>0</v>
      </c>
      <c r="M20" s="145">
        <v>0</v>
      </c>
      <c r="N20" s="145">
        <v>0</v>
      </c>
      <c r="O20" s="145">
        <v>0</v>
      </c>
      <c r="P20" s="145">
        <v>0</v>
      </c>
      <c r="Q20" s="142">
        <v>0</v>
      </c>
      <c r="R20" s="62">
        <f>SUM(L20:Q20)</f>
        <v>0</v>
      </c>
      <c r="S20" s="276">
        <v>0</v>
      </c>
      <c r="T20" s="24" t="str">
        <f>IF(OR(S20=0,S20=""),"-",+R20/S20)</f>
        <v>-</v>
      </c>
      <c r="U20" s="139">
        <v>0</v>
      </c>
      <c r="V20" s="66">
        <v>0</v>
      </c>
      <c r="W20" s="60" t="s">
        <v>55</v>
      </c>
    </row>
    <row r="21" spans="1:23" x14ac:dyDescent="0.15">
      <c r="A21" s="275" t="s">
        <v>60</v>
      </c>
      <c r="B21" s="243" t="s">
        <v>2</v>
      </c>
      <c r="C21" s="134">
        <v>0</v>
      </c>
      <c r="D21" s="136">
        <v>0</v>
      </c>
      <c r="E21" s="136">
        <v>0</v>
      </c>
      <c r="F21" s="136">
        <v>0</v>
      </c>
      <c r="G21" s="136">
        <v>0</v>
      </c>
      <c r="H21" s="133">
        <v>0</v>
      </c>
      <c r="I21" s="274">
        <f>SUM(C21:H21)</f>
        <v>0</v>
      </c>
      <c r="J21" s="273">
        <v>0</v>
      </c>
      <c r="K21" s="128" t="str">
        <f>IF(OR(J21=0,J21=""),"-",+I21/J21)</f>
        <v>-</v>
      </c>
      <c r="L21" s="156">
        <v>0</v>
      </c>
      <c r="M21" s="136">
        <v>0</v>
      </c>
      <c r="N21" s="136">
        <v>0</v>
      </c>
      <c r="O21" s="136">
        <v>0</v>
      </c>
      <c r="P21" s="136">
        <v>0</v>
      </c>
      <c r="Q21" s="133">
        <v>0</v>
      </c>
      <c r="R21" s="11">
        <f>SUM(L21:Q21)</f>
        <v>0</v>
      </c>
      <c r="S21" s="272">
        <v>0</v>
      </c>
      <c r="T21" s="54" t="str">
        <f>IF(OR(S21=0,S21=""),"-",+R21/S21)</f>
        <v>-</v>
      </c>
      <c r="U21" s="130">
        <v>0</v>
      </c>
      <c r="V21" s="15">
        <v>0</v>
      </c>
      <c r="W21" s="128" t="s">
        <v>55</v>
      </c>
    </row>
    <row r="22" spans="1:23" x14ac:dyDescent="0.15">
      <c r="A22" s="275"/>
      <c r="B22" s="245" t="s">
        <v>17</v>
      </c>
      <c r="C22" s="143">
        <v>0</v>
      </c>
      <c r="D22" s="145">
        <v>0</v>
      </c>
      <c r="E22" s="145">
        <v>0</v>
      </c>
      <c r="F22" s="145">
        <v>0</v>
      </c>
      <c r="G22" s="145">
        <v>0</v>
      </c>
      <c r="H22" s="142">
        <v>0</v>
      </c>
      <c r="I22" s="278">
        <f>SUM(C22:H22)</f>
        <v>0</v>
      </c>
      <c r="J22" s="277">
        <v>0</v>
      </c>
      <c r="K22" s="60" t="str">
        <f>IF(OR(J22=0,J22=""),"-",+I22/J22)</f>
        <v>-</v>
      </c>
      <c r="L22" s="157">
        <v>0</v>
      </c>
      <c r="M22" s="145">
        <v>0</v>
      </c>
      <c r="N22" s="145">
        <v>0</v>
      </c>
      <c r="O22" s="145">
        <v>0</v>
      </c>
      <c r="P22" s="145">
        <v>0</v>
      </c>
      <c r="Q22" s="142">
        <v>0</v>
      </c>
      <c r="R22" s="62">
        <f>SUM(L22:Q22)</f>
        <v>0</v>
      </c>
      <c r="S22" s="276">
        <v>0</v>
      </c>
      <c r="T22" s="24" t="str">
        <f>IF(OR(S22=0,S22=""),"-",+R22/S22)</f>
        <v>-</v>
      </c>
      <c r="U22" s="139">
        <v>0</v>
      </c>
      <c r="V22" s="66">
        <v>0</v>
      </c>
      <c r="W22" s="60" t="s">
        <v>55</v>
      </c>
    </row>
    <row r="23" spans="1:23" x14ac:dyDescent="0.15">
      <c r="A23" s="275" t="s">
        <v>59</v>
      </c>
      <c r="B23" s="243" t="s">
        <v>2</v>
      </c>
      <c r="C23" s="134">
        <v>0</v>
      </c>
      <c r="D23" s="136">
        <v>0</v>
      </c>
      <c r="E23" s="136">
        <v>0</v>
      </c>
      <c r="F23" s="136">
        <v>0</v>
      </c>
      <c r="G23" s="136">
        <v>0</v>
      </c>
      <c r="H23" s="133">
        <v>0</v>
      </c>
      <c r="I23" s="274">
        <f>SUM(C23:H23)</f>
        <v>0</v>
      </c>
      <c r="J23" s="273">
        <v>0</v>
      </c>
      <c r="K23" s="128" t="str">
        <f>IF(OR(J23=0,J23=""),"-",+I23/J23)</f>
        <v>-</v>
      </c>
      <c r="L23" s="156">
        <v>0</v>
      </c>
      <c r="M23" s="136">
        <v>0</v>
      </c>
      <c r="N23" s="136">
        <v>0</v>
      </c>
      <c r="O23" s="136">
        <v>0</v>
      </c>
      <c r="P23" s="136">
        <v>6</v>
      </c>
      <c r="Q23" s="133">
        <v>0</v>
      </c>
      <c r="R23" s="11">
        <f>SUM(L23:Q23)</f>
        <v>6</v>
      </c>
      <c r="S23" s="272">
        <v>0</v>
      </c>
      <c r="T23" s="54" t="str">
        <f>IF(OR(S23=0,S23=""),"-",+R23/S23)</f>
        <v>-</v>
      </c>
      <c r="U23" s="130">
        <v>6</v>
      </c>
      <c r="V23" s="15">
        <v>0</v>
      </c>
      <c r="W23" s="128" t="s">
        <v>55</v>
      </c>
    </row>
    <row r="24" spans="1:23" ht="14.25" thickBot="1" x14ac:dyDescent="0.2">
      <c r="A24" s="271"/>
      <c r="B24" s="270" t="s">
        <v>17</v>
      </c>
      <c r="C24" s="259">
        <v>0</v>
      </c>
      <c r="D24" s="258">
        <v>0</v>
      </c>
      <c r="E24" s="258">
        <v>0</v>
      </c>
      <c r="F24" s="258">
        <v>0</v>
      </c>
      <c r="G24" s="258">
        <v>0</v>
      </c>
      <c r="H24" s="257">
        <v>0</v>
      </c>
      <c r="I24" s="251">
        <f>SUM(C24:H24)</f>
        <v>0</v>
      </c>
      <c r="J24" s="269">
        <v>0</v>
      </c>
      <c r="K24" s="238" t="str">
        <f>IF(OR(J24=0,J24=""),"-",+I24/J24)</f>
        <v>-</v>
      </c>
      <c r="L24" s="268">
        <v>0</v>
      </c>
      <c r="M24" s="258">
        <v>0</v>
      </c>
      <c r="N24" s="258">
        <v>0</v>
      </c>
      <c r="O24" s="258">
        <v>0</v>
      </c>
      <c r="P24" s="258">
        <v>6</v>
      </c>
      <c r="Q24" s="257">
        <v>0</v>
      </c>
      <c r="R24" s="253">
        <f>SUM(L24:Q24)</f>
        <v>6</v>
      </c>
      <c r="S24" s="267">
        <v>0</v>
      </c>
      <c r="T24" s="173" t="str">
        <f>IF(OR(S24=0,S24=""),"-",+R24/S24)</f>
        <v>-</v>
      </c>
      <c r="U24" s="252">
        <v>6</v>
      </c>
      <c r="V24" s="266">
        <v>0</v>
      </c>
      <c r="W24" s="238" t="s">
        <v>55</v>
      </c>
    </row>
    <row r="25" spans="1:23" x14ac:dyDescent="0.15">
      <c r="A25" s="223" t="s">
        <v>58</v>
      </c>
      <c r="B25" s="249" t="s">
        <v>2</v>
      </c>
      <c r="C25" s="194">
        <v>106</v>
      </c>
      <c r="D25" s="196">
        <v>131</v>
      </c>
      <c r="E25" s="196">
        <v>110</v>
      </c>
      <c r="F25" s="196">
        <v>885</v>
      </c>
      <c r="G25" s="196">
        <v>1089</v>
      </c>
      <c r="H25" s="193">
        <v>919</v>
      </c>
      <c r="I25" s="260">
        <f>I3+I5+I7+I9+I11+I13+I15+I17+I19+I21+I23</f>
        <v>3240</v>
      </c>
      <c r="J25" s="260">
        <f>J3+J5+J7+J9+J11+J13+J15+J17+J19+J21+J23</f>
        <v>595</v>
      </c>
      <c r="K25" s="188">
        <f>IF(OR(J25=0,J25=""),"-",+I25/J25)</f>
        <v>5.4453781512605044</v>
      </c>
      <c r="L25" s="265">
        <v>3155</v>
      </c>
      <c r="M25" s="264">
        <v>14094</v>
      </c>
      <c r="N25" s="264">
        <v>50352</v>
      </c>
      <c r="O25" s="264">
        <v>44685</v>
      </c>
      <c r="P25" s="264">
        <v>39384</v>
      </c>
      <c r="Q25" s="263">
        <v>27956</v>
      </c>
      <c r="R25" s="190">
        <f>R3+R5+R7+R9+R11+R13+R15+R17+R19+R21+R23</f>
        <v>179626</v>
      </c>
      <c r="S25" s="260">
        <f>S3+S5+S7+S9+S11+S13+S15+S17+S19+S21+S23</f>
        <v>704</v>
      </c>
      <c r="T25" s="262">
        <f>IF(OR(S25=0,S25=""),"-",+R25/S25)</f>
        <v>255.15056818181819</v>
      </c>
      <c r="U25" s="261">
        <v>182866</v>
      </c>
      <c r="V25" s="260">
        <v>1299</v>
      </c>
      <c r="W25" s="188">
        <v>140.77444187836798</v>
      </c>
    </row>
    <row r="26" spans="1:23" ht="14.25" thickBot="1" x14ac:dyDescent="0.2">
      <c r="A26" s="224"/>
      <c r="B26" s="239" t="s">
        <v>17</v>
      </c>
      <c r="C26" s="259">
        <v>132</v>
      </c>
      <c r="D26" s="258">
        <v>175</v>
      </c>
      <c r="E26" s="258">
        <v>129</v>
      </c>
      <c r="F26" s="258">
        <v>942</v>
      </c>
      <c r="G26" s="258">
        <v>1117</v>
      </c>
      <c r="H26" s="257">
        <v>1150</v>
      </c>
      <c r="I26" s="251">
        <f>I4+I6+I8+I10+I12+I14+I16+I18+I20+I22+I24</f>
        <v>3645</v>
      </c>
      <c r="J26" s="251">
        <f>J4+J6+J8+J10+J12+J14+J16+J18+J20+J22+J24</f>
        <v>1566</v>
      </c>
      <c r="K26" s="238">
        <f>IF(OR(J26=0,J26=""),"-",+I26/J26)</f>
        <v>2.3275862068965516</v>
      </c>
      <c r="L26" s="256">
        <v>3305</v>
      </c>
      <c r="M26" s="255">
        <v>14726</v>
      </c>
      <c r="N26" s="255">
        <v>52846</v>
      </c>
      <c r="O26" s="255">
        <v>45888</v>
      </c>
      <c r="P26" s="255">
        <v>40771</v>
      </c>
      <c r="Q26" s="254">
        <v>28721</v>
      </c>
      <c r="R26" s="253">
        <f>R4+R6+R8+R10+R12+R14+R16+R18+R20+R22+R24</f>
        <v>186257</v>
      </c>
      <c r="S26" s="251">
        <f>S4+S6+S8+S10+S12+S14+S16+S18+S20+S22+S24</f>
        <v>1239</v>
      </c>
      <c r="T26" s="173">
        <f>IF(OR(S26=0,S26=""),"-",+R26/S26)</f>
        <v>150.32849071832123</v>
      </c>
      <c r="U26" s="252">
        <v>189902</v>
      </c>
      <c r="V26" s="251">
        <v>2805</v>
      </c>
      <c r="W26" s="238">
        <v>67.701247771836009</v>
      </c>
    </row>
    <row r="27" spans="1:23" x14ac:dyDescent="0.15">
      <c r="A27" s="250" t="s">
        <v>57</v>
      </c>
      <c r="B27" s="249" t="s">
        <v>2</v>
      </c>
      <c r="C27" s="248">
        <v>64</v>
      </c>
      <c r="D27" s="247">
        <v>81</v>
      </c>
      <c r="E27" s="247">
        <v>62</v>
      </c>
      <c r="F27" s="247">
        <v>109</v>
      </c>
      <c r="G27" s="247">
        <v>203</v>
      </c>
      <c r="H27" s="246">
        <v>71</v>
      </c>
      <c r="I27" s="241"/>
      <c r="L27" s="189">
        <v>99</v>
      </c>
      <c r="M27" s="247">
        <v>73</v>
      </c>
      <c r="N27" s="247">
        <v>241</v>
      </c>
      <c r="O27" s="247">
        <v>139</v>
      </c>
      <c r="P27" s="247">
        <v>69</v>
      </c>
      <c r="Q27" s="246">
        <v>83</v>
      </c>
      <c r="R27" s="241"/>
    </row>
    <row r="28" spans="1:23" x14ac:dyDescent="0.15">
      <c r="A28" s="244"/>
      <c r="B28" s="245" t="s">
        <v>4</v>
      </c>
      <c r="C28" s="25">
        <v>1.65625</v>
      </c>
      <c r="D28" s="27">
        <v>1.617283950617284</v>
      </c>
      <c r="E28" s="27">
        <v>1.7741935483870968</v>
      </c>
      <c r="F28" s="27">
        <v>8.1192660550458715</v>
      </c>
      <c r="G28" s="27">
        <v>5.3645320197044333</v>
      </c>
      <c r="H28" s="60">
        <v>12.943661971830986</v>
      </c>
      <c r="J28" s="241"/>
      <c r="L28" s="29">
        <v>31.868686868686869</v>
      </c>
      <c r="M28" s="27">
        <v>193.06849315068493</v>
      </c>
      <c r="N28" s="27">
        <v>208.92946058091286</v>
      </c>
      <c r="O28" s="27">
        <v>321.47482014388487</v>
      </c>
      <c r="P28" s="27">
        <v>570.78260869565213</v>
      </c>
      <c r="Q28" s="60">
        <v>336.81927710843371</v>
      </c>
      <c r="S28" s="241"/>
      <c r="V28" s="241"/>
    </row>
    <row r="29" spans="1:23" x14ac:dyDescent="0.15">
      <c r="A29" s="244"/>
      <c r="B29" s="243" t="s">
        <v>17</v>
      </c>
      <c r="C29" s="94">
        <v>188</v>
      </c>
      <c r="D29" s="96">
        <v>229</v>
      </c>
      <c r="E29" s="96">
        <v>62</v>
      </c>
      <c r="F29" s="96">
        <v>256</v>
      </c>
      <c r="G29" s="96">
        <v>514</v>
      </c>
      <c r="H29" s="242">
        <v>312</v>
      </c>
      <c r="I29" s="241"/>
      <c r="J29" s="241"/>
      <c r="L29" s="129">
        <v>152</v>
      </c>
      <c r="M29" s="96">
        <v>194</v>
      </c>
      <c r="N29" s="96">
        <v>322</v>
      </c>
      <c r="O29" s="96">
        <v>271</v>
      </c>
      <c r="P29" s="96">
        <v>123</v>
      </c>
      <c r="Q29" s="242">
        <v>177</v>
      </c>
      <c r="R29" s="241"/>
      <c r="S29" s="241"/>
      <c r="V29" s="241"/>
    </row>
    <row r="30" spans="1:23" ht="14.25" thickBot="1" x14ac:dyDescent="0.2">
      <c r="A30" s="240"/>
      <c r="B30" s="239" t="s">
        <v>56</v>
      </c>
      <c r="C30" s="174">
        <v>0.7021276595744681</v>
      </c>
      <c r="D30" s="176">
        <v>0.76419213973799127</v>
      </c>
      <c r="E30" s="176">
        <v>2.0806451612903225</v>
      </c>
      <c r="F30" s="176">
        <v>3.6796875</v>
      </c>
      <c r="G30" s="176">
        <v>2.1731517509727625</v>
      </c>
      <c r="H30" s="238">
        <v>3.6858974358974357</v>
      </c>
      <c r="L30" s="178">
        <v>21.743421052631579</v>
      </c>
      <c r="M30" s="176">
        <v>75.907216494845358</v>
      </c>
      <c r="N30" s="176">
        <v>164.11801242236024</v>
      </c>
      <c r="O30" s="176">
        <v>169.32841328413284</v>
      </c>
      <c r="P30" s="176">
        <v>331.47154471544718</v>
      </c>
      <c r="Q30" s="238">
        <v>162.26553672316385</v>
      </c>
    </row>
  </sheetData>
  <mergeCells count="13">
    <mergeCell ref="A13:A14"/>
    <mergeCell ref="A3:A4"/>
    <mergeCell ref="A5:A6"/>
    <mergeCell ref="A7:A8"/>
    <mergeCell ref="A9:A10"/>
    <mergeCell ref="A11:A12"/>
    <mergeCell ref="A27:A30"/>
    <mergeCell ref="A15:A16"/>
    <mergeCell ref="A17:A18"/>
    <mergeCell ref="A19:A20"/>
    <mergeCell ref="A21:A22"/>
    <mergeCell ref="A23:A24"/>
    <mergeCell ref="A25:A26"/>
  </mergeCells>
  <phoneticPr fontId="1"/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M1" sqref="M1"/>
    </sheetView>
  </sheetViews>
  <sheetFormatPr defaultRowHeight="13.5" x14ac:dyDescent="0.15"/>
  <cols>
    <col min="5" max="5" width="10.5" customWidth="1"/>
    <col min="6" max="6" width="10.25" customWidth="1"/>
    <col min="7" max="7" width="9.625" customWidth="1"/>
    <col min="8" max="8" width="9.5" customWidth="1"/>
    <col min="9" max="9" width="10.5" customWidth="1"/>
    <col min="10" max="10" width="10.25" customWidth="1"/>
    <col min="12" max="12" width="10.5" customWidth="1"/>
  </cols>
  <sheetData>
    <row r="1" spans="1:25" ht="14.25" thickBot="1" x14ac:dyDescent="0.2">
      <c r="A1" t="s">
        <v>54</v>
      </c>
    </row>
    <row r="2" spans="1:25" x14ac:dyDescent="0.15">
      <c r="A2" s="225" t="s">
        <v>53</v>
      </c>
      <c r="B2" s="220"/>
      <c r="C2" s="230" t="s">
        <v>52</v>
      </c>
      <c r="D2" s="232" t="s">
        <v>51</v>
      </c>
      <c r="E2" s="220"/>
      <c r="F2" s="220"/>
      <c r="G2" s="220"/>
      <c r="H2" s="220"/>
      <c r="I2" s="220"/>
      <c r="J2" s="220"/>
      <c r="K2" s="220"/>
      <c r="L2" s="220"/>
      <c r="M2" s="220"/>
      <c r="N2" s="233"/>
      <c r="O2" s="234" t="s">
        <v>50</v>
      </c>
      <c r="P2" s="220"/>
      <c r="Q2" s="220"/>
      <c r="R2" s="235"/>
      <c r="S2" s="232" t="s">
        <v>49</v>
      </c>
      <c r="T2" s="233"/>
      <c r="U2" s="207" t="s">
        <v>48</v>
      </c>
      <c r="V2" s="236" t="s">
        <v>47</v>
      </c>
      <c r="W2" s="223" t="s">
        <v>46</v>
      </c>
      <c r="X2" s="225" t="s">
        <v>45</v>
      </c>
      <c r="Y2" s="227" t="s">
        <v>44</v>
      </c>
    </row>
    <row r="3" spans="1:25" ht="14.25" thickBot="1" x14ac:dyDescent="0.2">
      <c r="A3" s="226"/>
      <c r="B3" s="229"/>
      <c r="C3" s="231"/>
      <c r="D3" s="202" t="s">
        <v>43</v>
      </c>
      <c r="E3" s="204" t="s">
        <v>42</v>
      </c>
      <c r="F3" s="204" t="s">
        <v>41</v>
      </c>
      <c r="G3" s="204" t="s">
        <v>40</v>
      </c>
      <c r="H3" s="206" t="s">
        <v>39</v>
      </c>
      <c r="I3" s="204" t="s">
        <v>38</v>
      </c>
      <c r="J3" s="204" t="s">
        <v>37</v>
      </c>
      <c r="K3" s="204" t="s">
        <v>36</v>
      </c>
      <c r="L3" s="206" t="s">
        <v>35</v>
      </c>
      <c r="M3" s="204" t="s">
        <v>34</v>
      </c>
      <c r="N3" s="201" t="s">
        <v>33</v>
      </c>
      <c r="O3" s="205" t="s">
        <v>32</v>
      </c>
      <c r="P3" s="204" t="s">
        <v>31</v>
      </c>
      <c r="Q3" s="204" t="s">
        <v>30</v>
      </c>
      <c r="R3" s="203" t="s">
        <v>29</v>
      </c>
      <c r="S3" s="202" t="s">
        <v>28</v>
      </c>
      <c r="T3" s="201" t="s">
        <v>27</v>
      </c>
      <c r="U3" s="200" t="s">
        <v>26</v>
      </c>
      <c r="V3" s="237"/>
      <c r="W3" s="224"/>
      <c r="X3" s="226"/>
      <c r="Y3" s="228"/>
    </row>
    <row r="4" spans="1:25" x14ac:dyDescent="0.15">
      <c r="A4" s="217" t="s">
        <v>25</v>
      </c>
      <c r="B4" s="220" t="s">
        <v>24</v>
      </c>
      <c r="C4" s="199" t="s">
        <v>2</v>
      </c>
      <c r="D4" s="198">
        <v>16</v>
      </c>
      <c r="E4" s="196">
        <v>11</v>
      </c>
      <c r="F4" s="196">
        <v>1</v>
      </c>
      <c r="G4" s="196">
        <v>0</v>
      </c>
      <c r="H4" s="196">
        <v>10</v>
      </c>
      <c r="I4" s="196">
        <v>0</v>
      </c>
      <c r="J4" s="196">
        <v>0</v>
      </c>
      <c r="K4" s="196">
        <v>0</v>
      </c>
      <c r="L4" s="196">
        <v>0</v>
      </c>
      <c r="M4" s="196">
        <v>4</v>
      </c>
      <c r="N4" s="193">
        <v>4</v>
      </c>
      <c r="O4" s="197">
        <v>2</v>
      </c>
      <c r="P4" s="196">
        <v>6</v>
      </c>
      <c r="Q4" s="196">
        <v>0</v>
      </c>
      <c r="R4" s="195">
        <v>6</v>
      </c>
      <c r="S4" s="194">
        <v>4</v>
      </c>
      <c r="T4" s="193">
        <v>3</v>
      </c>
      <c r="U4" s="192">
        <v>1</v>
      </c>
      <c r="V4" s="191">
        <v>38</v>
      </c>
      <c r="W4" s="190">
        <v>106</v>
      </c>
      <c r="X4" s="189">
        <v>64</v>
      </c>
      <c r="Y4" s="188">
        <v>1.65625</v>
      </c>
    </row>
    <row r="5" spans="1:25" x14ac:dyDescent="0.15">
      <c r="A5" s="218"/>
      <c r="B5" s="208"/>
      <c r="C5" s="30" t="s">
        <v>17</v>
      </c>
      <c r="D5" s="157">
        <v>20</v>
      </c>
      <c r="E5" s="145">
        <v>11</v>
      </c>
      <c r="F5" s="145">
        <v>8</v>
      </c>
      <c r="G5" s="145">
        <v>0</v>
      </c>
      <c r="H5" s="145">
        <v>10</v>
      </c>
      <c r="I5" s="145">
        <v>0</v>
      </c>
      <c r="J5" s="145">
        <v>0</v>
      </c>
      <c r="K5" s="145">
        <v>0</v>
      </c>
      <c r="L5" s="145">
        <v>0</v>
      </c>
      <c r="M5" s="145">
        <v>4</v>
      </c>
      <c r="N5" s="142">
        <v>4</v>
      </c>
      <c r="O5" s="146">
        <v>2</v>
      </c>
      <c r="P5" s="145">
        <v>6</v>
      </c>
      <c r="Q5" s="145">
        <v>0</v>
      </c>
      <c r="R5" s="144">
        <v>6</v>
      </c>
      <c r="S5" s="143">
        <v>9</v>
      </c>
      <c r="T5" s="142">
        <v>3</v>
      </c>
      <c r="U5" s="141">
        <v>1</v>
      </c>
      <c r="V5" s="140">
        <v>48</v>
      </c>
      <c r="W5" s="62">
        <v>132</v>
      </c>
      <c r="X5" s="138">
        <v>188</v>
      </c>
      <c r="Y5" s="60">
        <v>0.7021276595744681</v>
      </c>
    </row>
    <row r="6" spans="1:25" x14ac:dyDescent="0.15">
      <c r="A6" s="218"/>
      <c r="B6" s="208" t="s">
        <v>23</v>
      </c>
      <c r="C6" s="20" t="s">
        <v>2</v>
      </c>
      <c r="D6" s="156">
        <v>17</v>
      </c>
      <c r="E6" s="136">
        <v>9</v>
      </c>
      <c r="F6" s="136">
        <v>2</v>
      </c>
      <c r="G6" s="136">
        <v>5</v>
      </c>
      <c r="H6" s="136">
        <v>10</v>
      </c>
      <c r="I6" s="136">
        <v>0</v>
      </c>
      <c r="J6" s="136">
        <v>4</v>
      </c>
      <c r="K6" s="136">
        <v>1</v>
      </c>
      <c r="L6" s="136">
        <v>0</v>
      </c>
      <c r="M6" s="136">
        <v>7</v>
      </c>
      <c r="N6" s="133">
        <v>9</v>
      </c>
      <c r="O6" s="137">
        <v>0</v>
      </c>
      <c r="P6" s="136">
        <v>1</v>
      </c>
      <c r="Q6" s="136">
        <v>2</v>
      </c>
      <c r="R6" s="135">
        <v>0</v>
      </c>
      <c r="S6" s="134">
        <v>13</v>
      </c>
      <c r="T6" s="133">
        <v>0</v>
      </c>
      <c r="U6" s="132">
        <v>1</v>
      </c>
      <c r="V6" s="131">
        <v>50</v>
      </c>
      <c r="W6" s="11">
        <v>131</v>
      </c>
      <c r="X6" s="129">
        <v>81</v>
      </c>
      <c r="Y6" s="128">
        <v>1.617283950617284</v>
      </c>
    </row>
    <row r="7" spans="1:25" x14ac:dyDescent="0.15">
      <c r="A7" s="218"/>
      <c r="B7" s="208"/>
      <c r="C7" s="30" t="s">
        <v>17</v>
      </c>
      <c r="D7" s="157">
        <v>24</v>
      </c>
      <c r="E7" s="145">
        <v>9</v>
      </c>
      <c r="F7" s="145">
        <v>8</v>
      </c>
      <c r="G7" s="145">
        <v>5</v>
      </c>
      <c r="H7" s="145">
        <v>10</v>
      </c>
      <c r="I7" s="145">
        <v>0</v>
      </c>
      <c r="J7" s="145">
        <v>4</v>
      </c>
      <c r="K7" s="145">
        <v>1</v>
      </c>
      <c r="L7" s="145">
        <v>0</v>
      </c>
      <c r="M7" s="145">
        <v>28</v>
      </c>
      <c r="N7" s="142">
        <v>11</v>
      </c>
      <c r="O7" s="146">
        <v>0</v>
      </c>
      <c r="P7" s="145">
        <v>6</v>
      </c>
      <c r="Q7" s="145">
        <v>2</v>
      </c>
      <c r="R7" s="144">
        <v>0</v>
      </c>
      <c r="S7" s="143">
        <v>16</v>
      </c>
      <c r="T7" s="142">
        <v>0</v>
      </c>
      <c r="U7" s="141">
        <v>1</v>
      </c>
      <c r="V7" s="140">
        <v>50</v>
      </c>
      <c r="W7" s="62">
        <v>175</v>
      </c>
      <c r="X7" s="138">
        <v>229</v>
      </c>
      <c r="Y7" s="60">
        <v>0.76419213973799127</v>
      </c>
    </row>
    <row r="8" spans="1:25" x14ac:dyDescent="0.15">
      <c r="A8" s="218"/>
      <c r="B8" s="208" t="s">
        <v>22</v>
      </c>
      <c r="C8" s="20" t="s">
        <v>2</v>
      </c>
      <c r="D8" s="156">
        <v>9</v>
      </c>
      <c r="E8" s="136">
        <v>7</v>
      </c>
      <c r="F8" s="136">
        <v>4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39</v>
      </c>
      <c r="M8" s="136">
        <v>1</v>
      </c>
      <c r="N8" s="133">
        <v>7</v>
      </c>
      <c r="O8" s="137">
        <v>3</v>
      </c>
      <c r="P8" s="136">
        <v>1</v>
      </c>
      <c r="Q8" s="136">
        <v>2</v>
      </c>
      <c r="R8" s="135">
        <v>0</v>
      </c>
      <c r="S8" s="134">
        <v>13</v>
      </c>
      <c r="T8" s="133">
        <v>3</v>
      </c>
      <c r="U8" s="132">
        <v>0</v>
      </c>
      <c r="V8" s="131">
        <v>21</v>
      </c>
      <c r="W8" s="11">
        <v>110</v>
      </c>
      <c r="X8" s="129">
        <v>62</v>
      </c>
      <c r="Y8" s="128">
        <v>1.7741935483870968</v>
      </c>
    </row>
    <row r="9" spans="1:25" x14ac:dyDescent="0.15">
      <c r="A9" s="218"/>
      <c r="B9" s="208"/>
      <c r="C9" s="30" t="s">
        <v>17</v>
      </c>
      <c r="D9" s="157">
        <v>11</v>
      </c>
      <c r="E9" s="145">
        <v>10</v>
      </c>
      <c r="F9" s="145">
        <v>9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39</v>
      </c>
      <c r="M9" s="145">
        <v>1</v>
      </c>
      <c r="N9" s="142">
        <v>11</v>
      </c>
      <c r="O9" s="146">
        <v>4</v>
      </c>
      <c r="P9" s="145">
        <v>1</v>
      </c>
      <c r="Q9" s="145">
        <v>2</v>
      </c>
      <c r="R9" s="144">
        <v>0</v>
      </c>
      <c r="S9" s="143">
        <v>17</v>
      </c>
      <c r="T9" s="142">
        <v>3</v>
      </c>
      <c r="U9" s="141">
        <v>0</v>
      </c>
      <c r="V9" s="140">
        <v>21</v>
      </c>
      <c r="W9" s="62">
        <v>129</v>
      </c>
      <c r="X9" s="138">
        <v>62</v>
      </c>
      <c r="Y9" s="60">
        <v>2.0806451612903225</v>
      </c>
    </row>
    <row r="10" spans="1:25" x14ac:dyDescent="0.15">
      <c r="A10" s="218"/>
      <c r="B10" s="208" t="s">
        <v>21</v>
      </c>
      <c r="C10" s="20" t="s">
        <v>2</v>
      </c>
      <c r="D10" s="156">
        <v>39</v>
      </c>
      <c r="E10" s="136">
        <v>495</v>
      </c>
      <c r="F10" s="136">
        <v>25</v>
      </c>
      <c r="G10" s="136">
        <v>9</v>
      </c>
      <c r="H10" s="136">
        <v>62</v>
      </c>
      <c r="I10" s="136">
        <v>12</v>
      </c>
      <c r="J10" s="136">
        <v>46</v>
      </c>
      <c r="K10" s="136">
        <v>0</v>
      </c>
      <c r="L10" s="136">
        <v>0</v>
      </c>
      <c r="M10" s="136">
        <v>32</v>
      </c>
      <c r="N10" s="133">
        <v>1</v>
      </c>
      <c r="O10" s="137">
        <v>7</v>
      </c>
      <c r="P10" s="136">
        <v>7</v>
      </c>
      <c r="Q10" s="136">
        <v>5</v>
      </c>
      <c r="R10" s="135">
        <v>2</v>
      </c>
      <c r="S10" s="134">
        <v>50</v>
      </c>
      <c r="T10" s="133">
        <v>0</v>
      </c>
      <c r="U10" s="132">
        <v>10</v>
      </c>
      <c r="V10" s="131">
        <v>83</v>
      </c>
      <c r="W10" s="11">
        <v>885</v>
      </c>
      <c r="X10" s="129">
        <v>109</v>
      </c>
      <c r="Y10" s="128">
        <v>8.1192660550458715</v>
      </c>
    </row>
    <row r="11" spans="1:25" x14ac:dyDescent="0.15">
      <c r="A11" s="218"/>
      <c r="B11" s="208"/>
      <c r="C11" s="30" t="s">
        <v>17</v>
      </c>
      <c r="D11" s="157">
        <v>39</v>
      </c>
      <c r="E11" s="145">
        <v>500</v>
      </c>
      <c r="F11" s="145">
        <v>65</v>
      </c>
      <c r="G11" s="145">
        <v>9</v>
      </c>
      <c r="H11" s="145">
        <v>62</v>
      </c>
      <c r="I11" s="145">
        <v>12</v>
      </c>
      <c r="J11" s="145">
        <v>46</v>
      </c>
      <c r="K11" s="145">
        <v>0</v>
      </c>
      <c r="L11" s="145">
        <v>0</v>
      </c>
      <c r="M11" s="145">
        <v>32</v>
      </c>
      <c r="N11" s="142">
        <v>1</v>
      </c>
      <c r="O11" s="146">
        <v>7</v>
      </c>
      <c r="P11" s="145">
        <v>7</v>
      </c>
      <c r="Q11" s="145">
        <v>5</v>
      </c>
      <c r="R11" s="144">
        <v>2</v>
      </c>
      <c r="S11" s="143">
        <v>50</v>
      </c>
      <c r="T11" s="142">
        <v>0</v>
      </c>
      <c r="U11" s="141">
        <v>12</v>
      </c>
      <c r="V11" s="140">
        <v>93</v>
      </c>
      <c r="W11" s="62">
        <v>942</v>
      </c>
      <c r="X11" s="138">
        <v>256</v>
      </c>
      <c r="Y11" s="60">
        <v>3.6796875</v>
      </c>
    </row>
    <row r="12" spans="1:25" x14ac:dyDescent="0.15">
      <c r="A12" s="218"/>
      <c r="B12" s="208" t="s">
        <v>20</v>
      </c>
      <c r="C12" s="20" t="s">
        <v>2</v>
      </c>
      <c r="D12" s="156">
        <v>50</v>
      </c>
      <c r="E12" s="136">
        <v>727</v>
      </c>
      <c r="F12" s="136">
        <v>22</v>
      </c>
      <c r="G12" s="136">
        <v>2</v>
      </c>
      <c r="H12" s="136">
        <v>4</v>
      </c>
      <c r="I12" s="136">
        <v>28</v>
      </c>
      <c r="J12" s="136">
        <v>44</v>
      </c>
      <c r="K12" s="136">
        <v>1</v>
      </c>
      <c r="L12" s="136">
        <v>1</v>
      </c>
      <c r="M12" s="136">
        <v>20</v>
      </c>
      <c r="N12" s="133">
        <v>17</v>
      </c>
      <c r="O12" s="137">
        <v>1</v>
      </c>
      <c r="P12" s="136">
        <v>6</v>
      </c>
      <c r="Q12" s="136">
        <v>7</v>
      </c>
      <c r="R12" s="135">
        <v>18</v>
      </c>
      <c r="S12" s="134">
        <v>26</v>
      </c>
      <c r="T12" s="133">
        <v>3</v>
      </c>
      <c r="U12" s="132">
        <v>4</v>
      </c>
      <c r="V12" s="131">
        <v>108</v>
      </c>
      <c r="W12" s="11">
        <v>1089</v>
      </c>
      <c r="X12" s="129">
        <v>203</v>
      </c>
      <c r="Y12" s="128">
        <v>5.3645320197044333</v>
      </c>
    </row>
    <row r="13" spans="1:25" x14ac:dyDescent="0.15">
      <c r="A13" s="218"/>
      <c r="B13" s="208"/>
      <c r="C13" s="30" t="s">
        <v>17</v>
      </c>
      <c r="D13" s="157">
        <v>56</v>
      </c>
      <c r="E13" s="145">
        <v>731</v>
      </c>
      <c r="F13" s="145">
        <v>22</v>
      </c>
      <c r="G13" s="145">
        <v>5</v>
      </c>
      <c r="H13" s="145">
        <v>4</v>
      </c>
      <c r="I13" s="145">
        <v>28</v>
      </c>
      <c r="J13" s="145">
        <v>46</v>
      </c>
      <c r="K13" s="145">
        <v>1</v>
      </c>
      <c r="L13" s="145">
        <v>1</v>
      </c>
      <c r="M13" s="145">
        <v>31</v>
      </c>
      <c r="N13" s="142">
        <v>17</v>
      </c>
      <c r="O13" s="146">
        <v>1</v>
      </c>
      <c r="P13" s="145">
        <v>6</v>
      </c>
      <c r="Q13" s="145">
        <v>7</v>
      </c>
      <c r="R13" s="144">
        <v>18</v>
      </c>
      <c r="S13" s="143">
        <v>26</v>
      </c>
      <c r="T13" s="142">
        <v>3</v>
      </c>
      <c r="U13" s="141">
        <v>4</v>
      </c>
      <c r="V13" s="140">
        <v>110</v>
      </c>
      <c r="W13" s="62">
        <v>1117</v>
      </c>
      <c r="X13" s="138">
        <v>514</v>
      </c>
      <c r="Y13" s="60">
        <v>2.1731517509727625</v>
      </c>
    </row>
    <row r="14" spans="1:25" x14ac:dyDescent="0.15">
      <c r="A14" s="218"/>
      <c r="B14" s="208" t="s">
        <v>19</v>
      </c>
      <c r="C14" s="20" t="s">
        <v>2</v>
      </c>
      <c r="D14" s="156">
        <v>40</v>
      </c>
      <c r="E14" s="136">
        <v>423</v>
      </c>
      <c r="F14" s="136">
        <v>22</v>
      </c>
      <c r="G14" s="136">
        <v>0</v>
      </c>
      <c r="H14" s="136">
        <v>18</v>
      </c>
      <c r="I14" s="136">
        <v>76</v>
      </c>
      <c r="J14" s="136">
        <v>28</v>
      </c>
      <c r="K14" s="136">
        <v>7</v>
      </c>
      <c r="L14" s="136">
        <v>7</v>
      </c>
      <c r="M14" s="136">
        <v>10</v>
      </c>
      <c r="N14" s="133">
        <v>1</v>
      </c>
      <c r="O14" s="137">
        <v>0</v>
      </c>
      <c r="P14" s="136">
        <v>2</v>
      </c>
      <c r="Q14" s="136">
        <v>11</v>
      </c>
      <c r="R14" s="135">
        <v>6</v>
      </c>
      <c r="S14" s="134">
        <v>147</v>
      </c>
      <c r="T14" s="133">
        <v>3</v>
      </c>
      <c r="U14" s="132">
        <v>46</v>
      </c>
      <c r="V14" s="131">
        <v>72</v>
      </c>
      <c r="W14" s="11">
        <v>919</v>
      </c>
      <c r="X14" s="129">
        <v>71</v>
      </c>
      <c r="Y14" s="128">
        <v>12.943661971830986</v>
      </c>
    </row>
    <row r="15" spans="1:25" x14ac:dyDescent="0.15">
      <c r="A15" s="218"/>
      <c r="B15" s="208"/>
      <c r="C15" s="30" t="s">
        <v>17</v>
      </c>
      <c r="D15" s="157">
        <v>46</v>
      </c>
      <c r="E15" s="145">
        <v>628</v>
      </c>
      <c r="F15" s="145">
        <v>22</v>
      </c>
      <c r="G15" s="145">
        <v>0</v>
      </c>
      <c r="H15" s="145">
        <v>20</v>
      </c>
      <c r="I15" s="145">
        <v>76</v>
      </c>
      <c r="J15" s="145">
        <v>28</v>
      </c>
      <c r="K15" s="145">
        <v>7</v>
      </c>
      <c r="L15" s="145">
        <v>7</v>
      </c>
      <c r="M15" s="145">
        <v>10</v>
      </c>
      <c r="N15" s="142">
        <v>1</v>
      </c>
      <c r="O15" s="146">
        <v>0</v>
      </c>
      <c r="P15" s="145">
        <v>4</v>
      </c>
      <c r="Q15" s="145">
        <v>16</v>
      </c>
      <c r="R15" s="144">
        <v>6</v>
      </c>
      <c r="S15" s="143">
        <v>158</v>
      </c>
      <c r="T15" s="142">
        <v>3</v>
      </c>
      <c r="U15" s="141">
        <v>46</v>
      </c>
      <c r="V15" s="140">
        <v>72</v>
      </c>
      <c r="W15" s="62">
        <v>1150</v>
      </c>
      <c r="X15" s="138">
        <v>312</v>
      </c>
      <c r="Y15" s="60">
        <v>3.6858974358974357</v>
      </c>
    </row>
    <row r="16" spans="1:25" x14ac:dyDescent="0.15">
      <c r="A16" s="218"/>
      <c r="B16" s="208" t="s">
        <v>18</v>
      </c>
      <c r="C16" s="20" t="s">
        <v>2</v>
      </c>
      <c r="D16" s="156">
        <v>171</v>
      </c>
      <c r="E16" s="136">
        <v>1672</v>
      </c>
      <c r="F16" s="136">
        <v>76</v>
      </c>
      <c r="G16" s="136">
        <v>16</v>
      </c>
      <c r="H16" s="136">
        <v>104</v>
      </c>
      <c r="I16" s="136">
        <v>116</v>
      </c>
      <c r="J16" s="136">
        <v>122</v>
      </c>
      <c r="K16" s="136">
        <v>9</v>
      </c>
      <c r="L16" s="136">
        <v>47</v>
      </c>
      <c r="M16" s="136">
        <v>74</v>
      </c>
      <c r="N16" s="133">
        <v>39</v>
      </c>
      <c r="O16" s="137">
        <v>13</v>
      </c>
      <c r="P16" s="136">
        <v>23</v>
      </c>
      <c r="Q16" s="136">
        <v>27</v>
      </c>
      <c r="R16" s="135">
        <v>32</v>
      </c>
      <c r="S16" s="134">
        <v>253</v>
      </c>
      <c r="T16" s="133">
        <v>12</v>
      </c>
      <c r="U16" s="132">
        <v>62</v>
      </c>
      <c r="V16" s="131">
        <v>372</v>
      </c>
      <c r="W16" s="11">
        <v>3240</v>
      </c>
      <c r="X16" s="116">
        <v>590</v>
      </c>
      <c r="Y16" s="128">
        <v>5.4915254237288131</v>
      </c>
    </row>
    <row r="17" spans="1:25" x14ac:dyDescent="0.15">
      <c r="A17" s="218"/>
      <c r="B17" s="208"/>
      <c r="C17" s="30" t="s">
        <v>17</v>
      </c>
      <c r="D17" s="157">
        <v>196</v>
      </c>
      <c r="E17" s="145">
        <v>1889</v>
      </c>
      <c r="F17" s="145">
        <v>134</v>
      </c>
      <c r="G17" s="145">
        <v>19</v>
      </c>
      <c r="H17" s="145">
        <v>106</v>
      </c>
      <c r="I17" s="145">
        <v>116</v>
      </c>
      <c r="J17" s="145">
        <v>124</v>
      </c>
      <c r="K17" s="145">
        <v>9</v>
      </c>
      <c r="L17" s="145">
        <v>47</v>
      </c>
      <c r="M17" s="145">
        <v>106</v>
      </c>
      <c r="N17" s="142">
        <v>45</v>
      </c>
      <c r="O17" s="146">
        <v>14</v>
      </c>
      <c r="P17" s="145">
        <v>30</v>
      </c>
      <c r="Q17" s="145">
        <v>32</v>
      </c>
      <c r="R17" s="144">
        <v>32</v>
      </c>
      <c r="S17" s="143">
        <v>276</v>
      </c>
      <c r="T17" s="142">
        <v>12</v>
      </c>
      <c r="U17" s="141">
        <v>64</v>
      </c>
      <c r="V17" s="140">
        <v>394</v>
      </c>
      <c r="W17" s="62">
        <v>3645</v>
      </c>
      <c r="X17" s="61">
        <v>1561</v>
      </c>
      <c r="Y17" s="60">
        <v>2.3350416399743752</v>
      </c>
    </row>
    <row r="18" spans="1:25" x14ac:dyDescent="0.15">
      <c r="A18" s="218"/>
      <c r="B18" s="208" t="s">
        <v>0</v>
      </c>
      <c r="C18" s="20" t="s">
        <v>2</v>
      </c>
      <c r="D18" s="59">
        <v>5.2777777777777778E-2</v>
      </c>
      <c r="E18" s="57">
        <v>0.51604938271604939</v>
      </c>
      <c r="F18" s="57">
        <v>2.3456790123456792E-2</v>
      </c>
      <c r="G18" s="57">
        <v>4.9382716049382715E-3</v>
      </c>
      <c r="H18" s="57">
        <v>3.2098765432098768E-2</v>
      </c>
      <c r="I18" s="57">
        <v>3.580246913580247E-2</v>
      </c>
      <c r="J18" s="57">
        <v>3.7654320987654324E-2</v>
      </c>
      <c r="K18" s="57">
        <v>2.7777777777777779E-3</v>
      </c>
      <c r="L18" s="57">
        <v>1.4506172839506172E-2</v>
      </c>
      <c r="M18" s="57">
        <v>2.2839506172839506E-2</v>
      </c>
      <c r="N18" s="54">
        <v>1.2037037037037037E-2</v>
      </c>
      <c r="O18" s="58">
        <v>4.012345679012346E-3</v>
      </c>
      <c r="P18" s="57">
        <v>7.0987654320987656E-3</v>
      </c>
      <c r="Q18" s="57">
        <v>8.3333333333333332E-3</v>
      </c>
      <c r="R18" s="56">
        <v>9.876543209876543E-3</v>
      </c>
      <c r="S18" s="55">
        <v>7.8086419753086417E-2</v>
      </c>
      <c r="T18" s="54">
        <v>3.7037037037037038E-3</v>
      </c>
      <c r="U18" s="53">
        <v>1.9135802469135803E-2</v>
      </c>
      <c r="V18" s="52">
        <v>0.11481481481481481</v>
      </c>
      <c r="W18" s="51">
        <v>0.99999999999999989</v>
      </c>
      <c r="X18" s="211"/>
      <c r="Y18" s="212"/>
    </row>
    <row r="19" spans="1:25" x14ac:dyDescent="0.15">
      <c r="A19" s="218"/>
      <c r="B19" s="208"/>
      <c r="C19" s="30" t="s">
        <v>17</v>
      </c>
      <c r="D19" s="29">
        <v>5.3772290809327848E-2</v>
      </c>
      <c r="E19" s="27">
        <v>0.51824417009602197</v>
      </c>
      <c r="F19" s="27">
        <v>3.6762688614540469E-2</v>
      </c>
      <c r="G19" s="27">
        <v>5.212620027434842E-3</v>
      </c>
      <c r="H19" s="27">
        <v>2.9080932784636488E-2</v>
      </c>
      <c r="I19" s="27">
        <v>3.1824417009602195E-2</v>
      </c>
      <c r="J19" s="27">
        <v>3.4019204389574759E-2</v>
      </c>
      <c r="K19" s="27">
        <v>2.4691358024691358E-3</v>
      </c>
      <c r="L19" s="27">
        <v>1.2894375857338821E-2</v>
      </c>
      <c r="M19" s="27">
        <v>2.9080932784636488E-2</v>
      </c>
      <c r="N19" s="24">
        <v>1.2345679012345678E-2</v>
      </c>
      <c r="O19" s="28">
        <v>3.8408779149519891E-3</v>
      </c>
      <c r="P19" s="27">
        <v>8.23045267489712E-3</v>
      </c>
      <c r="Q19" s="27">
        <v>8.779149519890261E-3</v>
      </c>
      <c r="R19" s="26">
        <v>8.779149519890261E-3</v>
      </c>
      <c r="S19" s="25">
        <v>7.5720164609053495E-2</v>
      </c>
      <c r="T19" s="24">
        <v>3.2921810699588477E-3</v>
      </c>
      <c r="U19" s="23">
        <v>1.7558299039780522E-2</v>
      </c>
      <c r="V19" s="22">
        <v>0.10809327846364883</v>
      </c>
      <c r="W19" s="21">
        <v>1</v>
      </c>
      <c r="X19" s="211"/>
      <c r="Y19" s="212"/>
    </row>
    <row r="20" spans="1:25" x14ac:dyDescent="0.15">
      <c r="A20" s="218"/>
      <c r="B20" s="215" t="s">
        <v>16</v>
      </c>
      <c r="C20" s="20" t="s">
        <v>2</v>
      </c>
      <c r="D20" s="129">
        <v>106</v>
      </c>
      <c r="E20" s="96">
        <v>21</v>
      </c>
      <c r="F20" s="96">
        <v>17</v>
      </c>
      <c r="G20" s="96">
        <v>11</v>
      </c>
      <c r="H20" s="96">
        <v>8</v>
      </c>
      <c r="I20" s="96">
        <v>7</v>
      </c>
      <c r="J20" s="96">
        <v>10</v>
      </c>
      <c r="K20" s="96">
        <v>4</v>
      </c>
      <c r="L20" s="96">
        <v>0</v>
      </c>
      <c r="M20" s="96">
        <v>35</v>
      </c>
      <c r="N20" s="93">
        <v>5</v>
      </c>
      <c r="O20" s="97">
        <v>12</v>
      </c>
      <c r="P20" s="96">
        <v>13</v>
      </c>
      <c r="Q20" s="96">
        <v>12</v>
      </c>
      <c r="R20" s="95">
        <v>9</v>
      </c>
      <c r="S20" s="94">
        <v>31</v>
      </c>
      <c r="T20" s="93">
        <v>0</v>
      </c>
      <c r="U20" s="92">
        <v>4</v>
      </c>
      <c r="V20" s="91">
        <v>290</v>
      </c>
      <c r="W20" s="62">
        <v>595</v>
      </c>
      <c r="X20" s="211"/>
      <c r="Y20" s="212"/>
    </row>
    <row r="21" spans="1:25" x14ac:dyDescent="0.15">
      <c r="A21" s="218"/>
      <c r="B21" s="215"/>
      <c r="C21" s="30" t="s">
        <v>4</v>
      </c>
      <c r="D21" s="29">
        <v>1.6132075471698113</v>
      </c>
      <c r="E21" s="27">
        <v>79.61904761904762</v>
      </c>
      <c r="F21" s="27">
        <v>4.4705882352941178</v>
      </c>
      <c r="G21" s="27">
        <v>1.4545454545454546</v>
      </c>
      <c r="H21" s="27">
        <v>13</v>
      </c>
      <c r="I21" s="27">
        <v>16.571428571428573</v>
      </c>
      <c r="J21" s="27">
        <v>12.2</v>
      </c>
      <c r="K21" s="27">
        <v>2.25</v>
      </c>
      <c r="L21" s="27" t="s">
        <v>55</v>
      </c>
      <c r="M21" s="27">
        <v>2.1142857142857143</v>
      </c>
      <c r="N21" s="24">
        <v>7.8</v>
      </c>
      <c r="O21" s="28">
        <v>1.0833333333333333</v>
      </c>
      <c r="P21" s="27">
        <v>1.7692307692307692</v>
      </c>
      <c r="Q21" s="27">
        <v>2.25</v>
      </c>
      <c r="R21" s="26">
        <v>3.5555555555555554</v>
      </c>
      <c r="S21" s="25">
        <v>8.1612903225806459</v>
      </c>
      <c r="T21" s="24" t="s">
        <v>55</v>
      </c>
      <c r="U21" s="23">
        <v>15.5</v>
      </c>
      <c r="V21" s="22">
        <v>1.2827586206896551</v>
      </c>
      <c r="W21" s="21">
        <v>5.4453781512605044</v>
      </c>
      <c r="X21" s="211"/>
      <c r="Y21" s="212"/>
    </row>
    <row r="22" spans="1:25" x14ac:dyDescent="0.15">
      <c r="A22" s="218"/>
      <c r="B22" s="215"/>
      <c r="C22" s="20" t="s">
        <v>1</v>
      </c>
      <c r="D22" s="187">
        <v>352</v>
      </c>
      <c r="E22" s="185">
        <v>21</v>
      </c>
      <c r="F22" s="185">
        <v>22</v>
      </c>
      <c r="G22" s="185">
        <v>37</v>
      </c>
      <c r="H22" s="185">
        <v>8</v>
      </c>
      <c r="I22" s="185">
        <v>7</v>
      </c>
      <c r="J22" s="185">
        <v>10</v>
      </c>
      <c r="K22" s="185">
        <v>4</v>
      </c>
      <c r="L22" s="185">
        <v>0</v>
      </c>
      <c r="M22" s="185">
        <v>359</v>
      </c>
      <c r="N22" s="182">
        <v>5</v>
      </c>
      <c r="O22" s="186">
        <v>12</v>
      </c>
      <c r="P22" s="185">
        <v>17</v>
      </c>
      <c r="Q22" s="185">
        <v>14</v>
      </c>
      <c r="R22" s="184">
        <v>10</v>
      </c>
      <c r="S22" s="183">
        <v>38</v>
      </c>
      <c r="T22" s="182">
        <v>0</v>
      </c>
      <c r="U22" s="181">
        <v>8</v>
      </c>
      <c r="V22" s="180">
        <v>642</v>
      </c>
      <c r="W22" s="62">
        <v>1566</v>
      </c>
      <c r="X22" s="211"/>
      <c r="Y22" s="212"/>
    </row>
    <row r="23" spans="1:25" ht="14.25" thickBot="1" x14ac:dyDescent="0.2">
      <c r="A23" s="219"/>
      <c r="B23" s="216"/>
      <c r="C23" s="179" t="s">
        <v>3</v>
      </c>
      <c r="D23" s="178">
        <v>0.55681818181818177</v>
      </c>
      <c r="E23" s="176">
        <v>89.952380952380949</v>
      </c>
      <c r="F23" s="176">
        <v>6.0909090909090908</v>
      </c>
      <c r="G23" s="176">
        <v>0.51351351351351349</v>
      </c>
      <c r="H23" s="176">
        <v>13.25</v>
      </c>
      <c r="I23" s="176">
        <v>16.571428571428573</v>
      </c>
      <c r="J23" s="176">
        <v>12.4</v>
      </c>
      <c r="K23" s="176">
        <v>2.25</v>
      </c>
      <c r="L23" s="176" t="s">
        <v>55</v>
      </c>
      <c r="M23" s="176">
        <v>0.29526462395543174</v>
      </c>
      <c r="N23" s="173">
        <v>9</v>
      </c>
      <c r="O23" s="177">
        <v>1.1666666666666667</v>
      </c>
      <c r="P23" s="176">
        <v>1.7647058823529411</v>
      </c>
      <c r="Q23" s="176">
        <v>2.2857142857142856</v>
      </c>
      <c r="R23" s="175">
        <v>3.2</v>
      </c>
      <c r="S23" s="174">
        <v>7.2631578947368425</v>
      </c>
      <c r="T23" s="173" t="s">
        <v>55</v>
      </c>
      <c r="U23" s="172">
        <v>8</v>
      </c>
      <c r="V23" s="171">
        <v>0.61370716510903423</v>
      </c>
      <c r="W23" s="170">
        <v>2.3275862068965516</v>
      </c>
      <c r="X23" s="213"/>
      <c r="Y23" s="214"/>
    </row>
    <row r="24" spans="1:25" x14ac:dyDescent="0.15">
      <c r="A24" s="217" t="s">
        <v>15</v>
      </c>
      <c r="B24" s="220" t="s">
        <v>14</v>
      </c>
      <c r="C24" s="169" t="s">
        <v>2</v>
      </c>
      <c r="D24" s="164">
        <v>82</v>
      </c>
      <c r="E24" s="168">
        <v>242</v>
      </c>
      <c r="F24" s="168">
        <v>626</v>
      </c>
      <c r="G24" s="168">
        <v>247</v>
      </c>
      <c r="H24" s="168">
        <v>377</v>
      </c>
      <c r="I24" s="168">
        <v>26</v>
      </c>
      <c r="J24" s="168">
        <v>445</v>
      </c>
      <c r="K24" s="168">
        <v>0</v>
      </c>
      <c r="L24" s="168">
        <v>67</v>
      </c>
      <c r="M24" s="168">
        <v>43</v>
      </c>
      <c r="N24" s="163">
        <v>0</v>
      </c>
      <c r="O24" s="167">
        <v>0</v>
      </c>
      <c r="P24" s="166">
        <v>20</v>
      </c>
      <c r="Q24" s="166">
        <v>8</v>
      </c>
      <c r="R24" s="165">
        <v>22</v>
      </c>
      <c r="S24" s="164">
        <v>316</v>
      </c>
      <c r="T24" s="163">
        <v>14</v>
      </c>
      <c r="U24" s="162">
        <v>53</v>
      </c>
      <c r="V24" s="161">
        <v>567</v>
      </c>
      <c r="W24" s="160">
        <v>3155</v>
      </c>
      <c r="X24" s="159">
        <v>99</v>
      </c>
      <c r="Y24" s="71">
        <v>31.868686868686869</v>
      </c>
    </row>
    <row r="25" spans="1:25" x14ac:dyDescent="0.15">
      <c r="A25" s="218"/>
      <c r="B25" s="208"/>
      <c r="C25" s="158" t="s">
        <v>1</v>
      </c>
      <c r="D25" s="143">
        <v>84</v>
      </c>
      <c r="E25" s="145">
        <v>265</v>
      </c>
      <c r="F25" s="145">
        <v>662</v>
      </c>
      <c r="G25" s="145">
        <v>264</v>
      </c>
      <c r="H25" s="145">
        <v>402</v>
      </c>
      <c r="I25" s="145">
        <v>26</v>
      </c>
      <c r="J25" s="145">
        <v>445</v>
      </c>
      <c r="K25" s="145">
        <v>0</v>
      </c>
      <c r="L25" s="145">
        <v>67</v>
      </c>
      <c r="M25" s="145">
        <v>62</v>
      </c>
      <c r="N25" s="142">
        <v>0</v>
      </c>
      <c r="O25" s="146">
        <v>0</v>
      </c>
      <c r="P25" s="145">
        <v>20</v>
      </c>
      <c r="Q25" s="145">
        <v>8</v>
      </c>
      <c r="R25" s="144">
        <v>26</v>
      </c>
      <c r="S25" s="143">
        <v>329</v>
      </c>
      <c r="T25" s="142">
        <v>18</v>
      </c>
      <c r="U25" s="141">
        <v>57</v>
      </c>
      <c r="V25" s="140">
        <v>570</v>
      </c>
      <c r="W25" s="139">
        <v>3305</v>
      </c>
      <c r="X25" s="138">
        <v>152</v>
      </c>
      <c r="Y25" s="60">
        <v>21.743421052631579</v>
      </c>
    </row>
    <row r="26" spans="1:25" x14ac:dyDescent="0.15">
      <c r="A26" s="218"/>
      <c r="B26" s="208" t="s">
        <v>13</v>
      </c>
      <c r="C26" s="20" t="s">
        <v>2</v>
      </c>
      <c r="D26" s="134">
        <v>275</v>
      </c>
      <c r="E26" s="136">
        <v>5896</v>
      </c>
      <c r="F26" s="136">
        <v>2882</v>
      </c>
      <c r="G26" s="136">
        <v>1526</v>
      </c>
      <c r="H26" s="136">
        <v>1201</v>
      </c>
      <c r="I26" s="136">
        <v>173</v>
      </c>
      <c r="J26" s="136">
        <v>141</v>
      </c>
      <c r="K26" s="136">
        <v>2</v>
      </c>
      <c r="L26" s="136">
        <v>111</v>
      </c>
      <c r="M26" s="136">
        <v>49</v>
      </c>
      <c r="N26" s="133">
        <v>72</v>
      </c>
      <c r="O26" s="137">
        <v>6</v>
      </c>
      <c r="P26" s="136">
        <v>46</v>
      </c>
      <c r="Q26" s="136">
        <v>16</v>
      </c>
      <c r="R26" s="135">
        <v>9</v>
      </c>
      <c r="S26" s="134">
        <v>349</v>
      </c>
      <c r="T26" s="133">
        <v>34</v>
      </c>
      <c r="U26" s="132">
        <v>235</v>
      </c>
      <c r="V26" s="131">
        <v>1071</v>
      </c>
      <c r="W26" s="130">
        <v>14094</v>
      </c>
      <c r="X26" s="129">
        <v>73</v>
      </c>
      <c r="Y26" s="128">
        <v>193.06849315068493</v>
      </c>
    </row>
    <row r="27" spans="1:25" x14ac:dyDescent="0.15">
      <c r="A27" s="218"/>
      <c r="B27" s="208"/>
      <c r="C27" s="50" t="s">
        <v>1</v>
      </c>
      <c r="D27" s="124">
        <v>321</v>
      </c>
      <c r="E27" s="126">
        <v>6153</v>
      </c>
      <c r="F27" s="126">
        <v>2978</v>
      </c>
      <c r="G27" s="126">
        <v>1576</v>
      </c>
      <c r="H27" s="126">
        <v>1239</v>
      </c>
      <c r="I27" s="126">
        <v>175</v>
      </c>
      <c r="J27" s="126">
        <v>172</v>
      </c>
      <c r="K27" s="126">
        <v>4</v>
      </c>
      <c r="L27" s="126">
        <v>111</v>
      </c>
      <c r="M27" s="126">
        <v>67</v>
      </c>
      <c r="N27" s="123">
        <v>72</v>
      </c>
      <c r="O27" s="127">
        <v>6</v>
      </c>
      <c r="P27" s="126">
        <v>46</v>
      </c>
      <c r="Q27" s="126">
        <v>18</v>
      </c>
      <c r="R27" s="125">
        <v>9</v>
      </c>
      <c r="S27" s="124">
        <v>370</v>
      </c>
      <c r="T27" s="123">
        <v>37</v>
      </c>
      <c r="U27" s="122">
        <v>259</v>
      </c>
      <c r="V27" s="121">
        <v>1113</v>
      </c>
      <c r="W27" s="120">
        <v>14726</v>
      </c>
      <c r="X27" s="119">
        <v>194</v>
      </c>
      <c r="Y27" s="118">
        <v>75.907216494845358</v>
      </c>
    </row>
    <row r="28" spans="1:25" x14ac:dyDescent="0.15">
      <c r="A28" s="218"/>
      <c r="B28" s="208" t="s">
        <v>12</v>
      </c>
      <c r="C28" s="155" t="s">
        <v>2</v>
      </c>
      <c r="D28" s="151">
        <v>1603</v>
      </c>
      <c r="E28" s="153">
        <v>16137</v>
      </c>
      <c r="F28" s="153">
        <v>9343</v>
      </c>
      <c r="G28" s="153">
        <v>6092</v>
      </c>
      <c r="H28" s="153">
        <v>4508</v>
      </c>
      <c r="I28" s="153">
        <v>3957</v>
      </c>
      <c r="J28" s="153">
        <v>2041</v>
      </c>
      <c r="K28" s="153">
        <v>17</v>
      </c>
      <c r="L28" s="153">
        <v>718</v>
      </c>
      <c r="M28" s="153">
        <v>186</v>
      </c>
      <c r="N28" s="150">
        <v>54</v>
      </c>
      <c r="O28" s="154">
        <v>5</v>
      </c>
      <c r="P28" s="153">
        <v>145</v>
      </c>
      <c r="Q28" s="153">
        <v>29</v>
      </c>
      <c r="R28" s="152">
        <v>24</v>
      </c>
      <c r="S28" s="151">
        <v>794</v>
      </c>
      <c r="T28" s="150">
        <v>50</v>
      </c>
      <c r="U28" s="149">
        <v>454</v>
      </c>
      <c r="V28" s="148">
        <v>4195</v>
      </c>
      <c r="W28" s="117">
        <v>50352</v>
      </c>
      <c r="X28" s="147">
        <v>241</v>
      </c>
      <c r="Y28" s="115">
        <v>208.92946058091286</v>
      </c>
    </row>
    <row r="29" spans="1:25" x14ac:dyDescent="0.15">
      <c r="A29" s="218"/>
      <c r="B29" s="208"/>
      <c r="C29" s="155" t="s">
        <v>1</v>
      </c>
      <c r="D29" s="157">
        <v>1768</v>
      </c>
      <c r="E29" s="145">
        <v>16877</v>
      </c>
      <c r="F29" s="145">
        <v>9931</v>
      </c>
      <c r="G29" s="145">
        <v>6465</v>
      </c>
      <c r="H29" s="145">
        <v>4769</v>
      </c>
      <c r="I29" s="145">
        <v>4007</v>
      </c>
      <c r="J29" s="145">
        <v>2101</v>
      </c>
      <c r="K29" s="145">
        <v>17</v>
      </c>
      <c r="L29" s="145">
        <v>762</v>
      </c>
      <c r="M29" s="145">
        <v>241</v>
      </c>
      <c r="N29" s="142">
        <v>54</v>
      </c>
      <c r="O29" s="146">
        <v>5</v>
      </c>
      <c r="P29" s="145">
        <v>149</v>
      </c>
      <c r="Q29" s="145">
        <v>35</v>
      </c>
      <c r="R29" s="144">
        <v>26</v>
      </c>
      <c r="S29" s="143">
        <v>851</v>
      </c>
      <c r="T29" s="142">
        <v>50</v>
      </c>
      <c r="U29" s="141">
        <v>483</v>
      </c>
      <c r="V29" s="140">
        <v>4255</v>
      </c>
      <c r="W29" s="139">
        <v>52846</v>
      </c>
      <c r="X29" s="138">
        <v>322</v>
      </c>
      <c r="Y29" s="60">
        <v>164.11801242236024</v>
      </c>
    </row>
    <row r="30" spans="1:25" x14ac:dyDescent="0.15">
      <c r="A30" s="218"/>
      <c r="B30" s="208" t="s">
        <v>11</v>
      </c>
      <c r="C30" s="155" t="s">
        <v>2</v>
      </c>
      <c r="D30" s="156">
        <v>1590</v>
      </c>
      <c r="E30" s="136">
        <v>22082</v>
      </c>
      <c r="F30" s="136">
        <v>9131</v>
      </c>
      <c r="G30" s="136">
        <v>5162</v>
      </c>
      <c r="H30" s="136">
        <v>1482</v>
      </c>
      <c r="I30" s="136">
        <v>885</v>
      </c>
      <c r="J30" s="136">
        <v>1593</v>
      </c>
      <c r="K30" s="136">
        <v>8</v>
      </c>
      <c r="L30" s="136">
        <v>172</v>
      </c>
      <c r="M30" s="136">
        <v>53</v>
      </c>
      <c r="N30" s="133">
        <v>61</v>
      </c>
      <c r="O30" s="137">
        <v>5</v>
      </c>
      <c r="P30" s="136">
        <v>97</v>
      </c>
      <c r="Q30" s="136">
        <v>50</v>
      </c>
      <c r="R30" s="135">
        <v>35</v>
      </c>
      <c r="S30" s="134">
        <v>652</v>
      </c>
      <c r="T30" s="133">
        <v>57</v>
      </c>
      <c r="U30" s="132">
        <v>459</v>
      </c>
      <c r="V30" s="131">
        <v>1111</v>
      </c>
      <c r="W30" s="130">
        <v>44685</v>
      </c>
      <c r="X30" s="129">
        <v>139</v>
      </c>
      <c r="Y30" s="128">
        <v>321.47482014388487</v>
      </c>
    </row>
    <row r="31" spans="1:25" x14ac:dyDescent="0.15">
      <c r="A31" s="218"/>
      <c r="B31" s="208"/>
      <c r="C31" s="155" t="s">
        <v>1</v>
      </c>
      <c r="D31" s="124">
        <v>1700</v>
      </c>
      <c r="E31" s="126">
        <v>22428</v>
      </c>
      <c r="F31" s="126">
        <v>9442</v>
      </c>
      <c r="G31" s="126">
        <v>5297</v>
      </c>
      <c r="H31" s="126">
        <v>1568</v>
      </c>
      <c r="I31" s="126">
        <v>933</v>
      </c>
      <c r="J31" s="126">
        <v>1608</v>
      </c>
      <c r="K31" s="126">
        <v>8</v>
      </c>
      <c r="L31" s="126">
        <v>178</v>
      </c>
      <c r="M31" s="126">
        <v>68</v>
      </c>
      <c r="N31" s="123">
        <v>61</v>
      </c>
      <c r="O31" s="127">
        <v>5</v>
      </c>
      <c r="P31" s="126">
        <v>101</v>
      </c>
      <c r="Q31" s="126">
        <v>55</v>
      </c>
      <c r="R31" s="125">
        <v>42</v>
      </c>
      <c r="S31" s="124">
        <v>719</v>
      </c>
      <c r="T31" s="123">
        <v>63</v>
      </c>
      <c r="U31" s="122">
        <v>470</v>
      </c>
      <c r="V31" s="121">
        <v>1142</v>
      </c>
      <c r="W31" s="120">
        <v>45888</v>
      </c>
      <c r="X31" s="119">
        <v>271</v>
      </c>
      <c r="Y31" s="118">
        <v>169.32841328413284</v>
      </c>
    </row>
    <row r="32" spans="1:25" x14ac:dyDescent="0.15">
      <c r="A32" s="218"/>
      <c r="B32" s="208" t="s">
        <v>10</v>
      </c>
      <c r="C32" s="40" t="s">
        <v>2</v>
      </c>
      <c r="D32" s="151">
        <v>826</v>
      </c>
      <c r="E32" s="153">
        <v>20672</v>
      </c>
      <c r="F32" s="153">
        <v>7845</v>
      </c>
      <c r="G32" s="153">
        <v>3091</v>
      </c>
      <c r="H32" s="153">
        <v>1089</v>
      </c>
      <c r="I32" s="153">
        <v>895</v>
      </c>
      <c r="J32" s="153">
        <v>1638</v>
      </c>
      <c r="K32" s="153">
        <v>15</v>
      </c>
      <c r="L32" s="153">
        <v>358</v>
      </c>
      <c r="M32" s="153">
        <v>164</v>
      </c>
      <c r="N32" s="150">
        <v>88</v>
      </c>
      <c r="O32" s="154">
        <v>5</v>
      </c>
      <c r="P32" s="153">
        <v>101</v>
      </c>
      <c r="Q32" s="153">
        <v>99</v>
      </c>
      <c r="R32" s="152">
        <v>48</v>
      </c>
      <c r="S32" s="151">
        <v>1000</v>
      </c>
      <c r="T32" s="150">
        <v>44</v>
      </c>
      <c r="U32" s="149">
        <v>388</v>
      </c>
      <c r="V32" s="148">
        <v>1018</v>
      </c>
      <c r="W32" s="117">
        <v>39384</v>
      </c>
      <c r="X32" s="147">
        <v>69</v>
      </c>
      <c r="Y32" s="115">
        <v>570.78260869565213</v>
      </c>
    </row>
    <row r="33" spans="1:25" x14ac:dyDescent="0.15">
      <c r="A33" s="218"/>
      <c r="B33" s="208"/>
      <c r="C33" s="30" t="s">
        <v>1</v>
      </c>
      <c r="D33" s="143">
        <v>904</v>
      </c>
      <c r="E33" s="145">
        <v>21098</v>
      </c>
      <c r="F33" s="145">
        <v>8159</v>
      </c>
      <c r="G33" s="145">
        <v>3220</v>
      </c>
      <c r="H33" s="145">
        <v>1143</v>
      </c>
      <c r="I33" s="145">
        <v>905</v>
      </c>
      <c r="J33" s="145">
        <v>1668</v>
      </c>
      <c r="K33" s="145">
        <v>18</v>
      </c>
      <c r="L33" s="145">
        <v>370</v>
      </c>
      <c r="M33" s="145">
        <v>241</v>
      </c>
      <c r="N33" s="142">
        <v>88</v>
      </c>
      <c r="O33" s="146">
        <v>11</v>
      </c>
      <c r="P33" s="145">
        <v>116</v>
      </c>
      <c r="Q33" s="145">
        <v>126</v>
      </c>
      <c r="R33" s="144">
        <v>59</v>
      </c>
      <c r="S33" s="143">
        <v>1116</v>
      </c>
      <c r="T33" s="142">
        <v>48</v>
      </c>
      <c r="U33" s="141">
        <v>416</v>
      </c>
      <c r="V33" s="140">
        <v>1065</v>
      </c>
      <c r="W33" s="139">
        <v>40771</v>
      </c>
      <c r="X33" s="138">
        <v>123</v>
      </c>
      <c r="Y33" s="60">
        <v>331.47154471544718</v>
      </c>
    </row>
    <row r="34" spans="1:25" x14ac:dyDescent="0.15">
      <c r="A34" s="218"/>
      <c r="B34" s="208" t="s">
        <v>9</v>
      </c>
      <c r="C34" s="20" t="s">
        <v>2</v>
      </c>
      <c r="D34" s="134">
        <v>400</v>
      </c>
      <c r="E34" s="136">
        <v>8603</v>
      </c>
      <c r="F34" s="136">
        <v>10374</v>
      </c>
      <c r="G34" s="136">
        <v>2189</v>
      </c>
      <c r="H34" s="136">
        <v>689</v>
      </c>
      <c r="I34" s="136">
        <v>553</v>
      </c>
      <c r="J34" s="136">
        <v>1494</v>
      </c>
      <c r="K34" s="136">
        <v>4</v>
      </c>
      <c r="L34" s="136">
        <v>215</v>
      </c>
      <c r="M34" s="136">
        <v>65</v>
      </c>
      <c r="N34" s="133">
        <v>17</v>
      </c>
      <c r="O34" s="137">
        <v>3</v>
      </c>
      <c r="P34" s="136">
        <v>47</v>
      </c>
      <c r="Q34" s="136">
        <v>39</v>
      </c>
      <c r="R34" s="135">
        <v>34</v>
      </c>
      <c r="S34" s="134">
        <v>487</v>
      </c>
      <c r="T34" s="133">
        <v>53</v>
      </c>
      <c r="U34" s="132">
        <v>210</v>
      </c>
      <c r="V34" s="131">
        <v>2480</v>
      </c>
      <c r="W34" s="130">
        <v>27956</v>
      </c>
      <c r="X34" s="129">
        <v>83</v>
      </c>
      <c r="Y34" s="128">
        <v>336.81927710843371</v>
      </c>
    </row>
    <row r="35" spans="1:25" x14ac:dyDescent="0.15">
      <c r="A35" s="218"/>
      <c r="B35" s="208"/>
      <c r="C35" s="50" t="s">
        <v>1</v>
      </c>
      <c r="D35" s="124">
        <v>429</v>
      </c>
      <c r="E35" s="126">
        <v>8912</v>
      </c>
      <c r="F35" s="126">
        <v>10590</v>
      </c>
      <c r="G35" s="126">
        <v>2260</v>
      </c>
      <c r="H35" s="126">
        <v>705</v>
      </c>
      <c r="I35" s="126">
        <v>571</v>
      </c>
      <c r="J35" s="126">
        <v>1510</v>
      </c>
      <c r="K35" s="126">
        <v>12</v>
      </c>
      <c r="L35" s="126">
        <v>215</v>
      </c>
      <c r="M35" s="126">
        <v>90</v>
      </c>
      <c r="N35" s="123">
        <v>17</v>
      </c>
      <c r="O35" s="127">
        <v>4</v>
      </c>
      <c r="P35" s="126">
        <v>47</v>
      </c>
      <c r="Q35" s="126">
        <v>41</v>
      </c>
      <c r="R35" s="125">
        <v>36</v>
      </c>
      <c r="S35" s="124">
        <v>507</v>
      </c>
      <c r="T35" s="123">
        <v>63</v>
      </c>
      <c r="U35" s="122">
        <v>222</v>
      </c>
      <c r="V35" s="121">
        <v>2490</v>
      </c>
      <c r="W35" s="120">
        <v>28721</v>
      </c>
      <c r="X35" s="119">
        <v>177</v>
      </c>
      <c r="Y35" s="118">
        <v>162.26553672316385</v>
      </c>
    </row>
    <row r="36" spans="1:25" x14ac:dyDescent="0.15">
      <c r="A36" s="218"/>
      <c r="B36" s="208" t="s">
        <v>8</v>
      </c>
      <c r="C36" s="40" t="s">
        <v>2</v>
      </c>
      <c r="D36" s="35">
        <v>4776</v>
      </c>
      <c r="E36" s="37">
        <v>73632</v>
      </c>
      <c r="F36" s="37">
        <v>40201</v>
      </c>
      <c r="G36" s="37">
        <v>18307</v>
      </c>
      <c r="H36" s="37">
        <v>9346</v>
      </c>
      <c r="I36" s="37">
        <v>6489</v>
      </c>
      <c r="J36" s="37">
        <v>7352</v>
      </c>
      <c r="K36" s="37">
        <v>46</v>
      </c>
      <c r="L36" s="37">
        <v>1641</v>
      </c>
      <c r="M36" s="37">
        <v>560</v>
      </c>
      <c r="N36" s="34">
        <v>292</v>
      </c>
      <c r="O36" s="38">
        <v>24</v>
      </c>
      <c r="P36" s="37">
        <v>456</v>
      </c>
      <c r="Q36" s="37">
        <v>241</v>
      </c>
      <c r="R36" s="36">
        <v>172</v>
      </c>
      <c r="S36" s="35">
        <v>3598</v>
      </c>
      <c r="T36" s="34">
        <v>252</v>
      </c>
      <c r="U36" s="33">
        <v>1799</v>
      </c>
      <c r="V36" s="32">
        <v>10442</v>
      </c>
      <c r="W36" s="117">
        <v>179626</v>
      </c>
      <c r="X36" s="116">
        <v>704</v>
      </c>
      <c r="Y36" s="115">
        <v>255.15056818181819</v>
      </c>
    </row>
    <row r="37" spans="1:25" x14ac:dyDescent="0.15">
      <c r="A37" s="218"/>
      <c r="B37" s="208"/>
      <c r="C37" s="30" t="s">
        <v>1</v>
      </c>
      <c r="D37" s="114">
        <v>5206</v>
      </c>
      <c r="E37" s="112">
        <v>75733</v>
      </c>
      <c r="F37" s="112">
        <v>41762</v>
      </c>
      <c r="G37" s="112">
        <v>19082</v>
      </c>
      <c r="H37" s="112">
        <v>9826</v>
      </c>
      <c r="I37" s="112">
        <v>6617</v>
      </c>
      <c r="J37" s="112">
        <v>7504</v>
      </c>
      <c r="K37" s="112">
        <v>59</v>
      </c>
      <c r="L37" s="112">
        <v>1703</v>
      </c>
      <c r="M37" s="112">
        <v>769</v>
      </c>
      <c r="N37" s="109">
        <v>292</v>
      </c>
      <c r="O37" s="113">
        <v>31</v>
      </c>
      <c r="P37" s="112">
        <v>479</v>
      </c>
      <c r="Q37" s="112">
        <v>283</v>
      </c>
      <c r="R37" s="111">
        <v>198</v>
      </c>
      <c r="S37" s="110">
        <v>3892</v>
      </c>
      <c r="T37" s="109">
        <v>279</v>
      </c>
      <c r="U37" s="108">
        <v>1907</v>
      </c>
      <c r="V37" s="107">
        <v>10635</v>
      </c>
      <c r="W37" s="106">
        <v>186257</v>
      </c>
      <c r="X37" s="61">
        <v>1239</v>
      </c>
      <c r="Y37" s="105">
        <v>150.32849071832123</v>
      </c>
    </row>
    <row r="38" spans="1:25" x14ac:dyDescent="0.15">
      <c r="A38" s="218"/>
      <c r="B38" s="208" t="s">
        <v>0</v>
      </c>
      <c r="C38" s="20" t="s">
        <v>2</v>
      </c>
      <c r="D38" s="59">
        <v>2.6588578490864351E-2</v>
      </c>
      <c r="E38" s="57">
        <v>0.40991838597975794</v>
      </c>
      <c r="F38" s="57">
        <v>0.22380390366650707</v>
      </c>
      <c r="G38" s="57">
        <v>0.10191731709218042</v>
      </c>
      <c r="H38" s="57">
        <v>5.2030329685012193E-2</v>
      </c>
      <c r="I38" s="57">
        <v>3.6125059846570093E-2</v>
      </c>
      <c r="J38" s="57">
        <v>4.0929486822620334E-2</v>
      </c>
      <c r="K38" s="57">
        <v>2.5608764878135682E-4</v>
      </c>
      <c r="L38" s="57">
        <v>9.1356485141349253E-3</v>
      </c>
      <c r="M38" s="57">
        <v>3.1175887677730397E-3</v>
      </c>
      <c r="N38" s="54">
        <v>1.6255998574816564E-3</v>
      </c>
      <c r="O38" s="58">
        <v>1.3361094719027312E-4</v>
      </c>
      <c r="P38" s="57">
        <v>2.5386079966151893E-3</v>
      </c>
      <c r="Q38" s="57">
        <v>1.341676594702326E-3</v>
      </c>
      <c r="R38" s="56">
        <v>9.5754512153029068E-4</v>
      </c>
      <c r="S38" s="55">
        <v>2.0030507832941778E-2</v>
      </c>
      <c r="T38" s="54">
        <v>1.4029149454978678E-3</v>
      </c>
      <c r="U38" s="53">
        <v>1.0015253916470889E-2</v>
      </c>
      <c r="V38" s="52">
        <v>5.8131896273367997E-2</v>
      </c>
      <c r="W38" s="51">
        <v>1</v>
      </c>
      <c r="X38" s="209"/>
      <c r="Y38" s="210"/>
    </row>
    <row r="39" spans="1:25" x14ac:dyDescent="0.15">
      <c r="A39" s="218"/>
      <c r="B39" s="208"/>
      <c r="C39" s="50" t="s">
        <v>1</v>
      </c>
      <c r="D39" s="45">
        <v>2.7950627358971743E-2</v>
      </c>
      <c r="E39" s="47">
        <v>0.40660485243507627</v>
      </c>
      <c r="F39" s="47">
        <v>0.2242170764051821</v>
      </c>
      <c r="G39" s="47">
        <v>0.10244984081135206</v>
      </c>
      <c r="H39" s="47">
        <v>5.2755064239196382E-2</v>
      </c>
      <c r="I39" s="47">
        <v>3.5526181566330396E-2</v>
      </c>
      <c r="J39" s="47">
        <v>4.0288418690304258E-2</v>
      </c>
      <c r="K39" s="47">
        <v>3.1676661816737087E-4</v>
      </c>
      <c r="L39" s="47">
        <v>9.1432805210005536E-3</v>
      </c>
      <c r="M39" s="47">
        <v>4.128703887639122E-3</v>
      </c>
      <c r="N39" s="44">
        <v>1.5677263136419034E-3</v>
      </c>
      <c r="O39" s="48">
        <v>1.6643669768116098E-4</v>
      </c>
      <c r="P39" s="47">
        <v>2.5717154254605197E-3</v>
      </c>
      <c r="Q39" s="47">
        <v>1.5194059820570502E-3</v>
      </c>
      <c r="R39" s="46">
        <v>1.06304729486677E-3</v>
      </c>
      <c r="S39" s="45">
        <v>2.0895858947583178E-2</v>
      </c>
      <c r="T39" s="44">
        <v>1.4979302791304488E-3</v>
      </c>
      <c r="U39" s="43">
        <v>1.0238541370257224E-2</v>
      </c>
      <c r="V39" s="42">
        <v>5.7098525156101518E-2</v>
      </c>
      <c r="W39" s="41">
        <v>1</v>
      </c>
      <c r="X39" s="211"/>
      <c r="Y39" s="212"/>
    </row>
    <row r="40" spans="1:25" x14ac:dyDescent="0.15">
      <c r="A40" s="218"/>
      <c r="B40" s="215" t="s">
        <v>7</v>
      </c>
      <c r="C40" s="40" t="s">
        <v>2</v>
      </c>
      <c r="D40" s="101">
        <v>309</v>
      </c>
      <c r="E40" s="103">
        <v>22</v>
      </c>
      <c r="F40" s="103">
        <v>13</v>
      </c>
      <c r="G40" s="103">
        <v>3</v>
      </c>
      <c r="H40" s="103">
        <v>12</v>
      </c>
      <c r="I40" s="103">
        <v>1</v>
      </c>
      <c r="J40" s="103">
        <v>7</v>
      </c>
      <c r="K40" s="103">
        <v>0</v>
      </c>
      <c r="L40" s="103">
        <v>1</v>
      </c>
      <c r="M40" s="103">
        <v>20</v>
      </c>
      <c r="N40" s="100">
        <v>18</v>
      </c>
      <c r="O40" s="104">
        <v>4</v>
      </c>
      <c r="P40" s="103">
        <v>0</v>
      </c>
      <c r="Q40" s="103">
        <v>23</v>
      </c>
      <c r="R40" s="102">
        <v>0</v>
      </c>
      <c r="S40" s="101">
        <v>69</v>
      </c>
      <c r="T40" s="100">
        <v>1</v>
      </c>
      <c r="U40" s="99">
        <v>9</v>
      </c>
      <c r="V40" s="98">
        <v>192</v>
      </c>
      <c r="W40" s="62">
        <v>704</v>
      </c>
      <c r="X40" s="211"/>
      <c r="Y40" s="212"/>
    </row>
    <row r="41" spans="1:25" x14ac:dyDescent="0.15">
      <c r="A41" s="218"/>
      <c r="B41" s="215"/>
      <c r="C41" s="30" t="s">
        <v>4</v>
      </c>
      <c r="D41" s="25">
        <v>15.456310679611651</v>
      </c>
      <c r="E41" s="27">
        <v>3346.909090909091</v>
      </c>
      <c r="F41" s="27">
        <v>3092.3846153846152</v>
      </c>
      <c r="G41" s="27">
        <v>6102.333333333333</v>
      </c>
      <c r="H41" s="27">
        <v>778.83333333333337</v>
      </c>
      <c r="I41" s="27">
        <v>6489</v>
      </c>
      <c r="J41" s="27">
        <v>1050.2857142857142</v>
      </c>
      <c r="K41" s="27" t="s">
        <v>55</v>
      </c>
      <c r="L41" s="27">
        <v>1641</v>
      </c>
      <c r="M41" s="27">
        <v>28</v>
      </c>
      <c r="N41" s="24">
        <v>16.222222222222221</v>
      </c>
      <c r="O41" s="28">
        <v>6</v>
      </c>
      <c r="P41" s="27" t="s">
        <v>55</v>
      </c>
      <c r="Q41" s="27">
        <v>10.478260869565217</v>
      </c>
      <c r="R41" s="26" t="s">
        <v>55</v>
      </c>
      <c r="S41" s="25">
        <v>52.144927536231883</v>
      </c>
      <c r="T41" s="24">
        <v>252</v>
      </c>
      <c r="U41" s="23">
        <v>199.88888888888889</v>
      </c>
      <c r="V41" s="22">
        <v>54.385416666666664</v>
      </c>
      <c r="W41" s="21">
        <v>255.15056818181819</v>
      </c>
      <c r="X41" s="211"/>
      <c r="Y41" s="212"/>
    </row>
    <row r="42" spans="1:25" x14ac:dyDescent="0.15">
      <c r="A42" s="218"/>
      <c r="B42" s="215"/>
      <c r="C42" s="20" t="s">
        <v>1</v>
      </c>
      <c r="D42" s="94">
        <v>427</v>
      </c>
      <c r="E42" s="96">
        <v>30</v>
      </c>
      <c r="F42" s="96">
        <v>13</v>
      </c>
      <c r="G42" s="96">
        <v>3</v>
      </c>
      <c r="H42" s="96">
        <v>12</v>
      </c>
      <c r="I42" s="96">
        <v>3</v>
      </c>
      <c r="J42" s="96">
        <v>7</v>
      </c>
      <c r="K42" s="96">
        <v>0</v>
      </c>
      <c r="L42" s="96">
        <v>1</v>
      </c>
      <c r="M42" s="96">
        <v>134</v>
      </c>
      <c r="N42" s="93">
        <v>26</v>
      </c>
      <c r="O42" s="97">
        <v>14</v>
      </c>
      <c r="P42" s="96">
        <v>0</v>
      </c>
      <c r="Q42" s="96">
        <v>251</v>
      </c>
      <c r="R42" s="95">
        <v>0</v>
      </c>
      <c r="S42" s="94">
        <v>82</v>
      </c>
      <c r="T42" s="93">
        <v>1</v>
      </c>
      <c r="U42" s="92">
        <v>10</v>
      </c>
      <c r="V42" s="91">
        <v>225</v>
      </c>
      <c r="W42" s="62">
        <v>1239</v>
      </c>
      <c r="X42" s="211"/>
      <c r="Y42" s="212"/>
    </row>
    <row r="43" spans="1:25" ht="14.25" thickBot="1" x14ac:dyDescent="0.2">
      <c r="A43" s="219"/>
      <c r="B43" s="216"/>
      <c r="C43" s="10" t="s">
        <v>3</v>
      </c>
      <c r="D43" s="87">
        <v>12.192037470725996</v>
      </c>
      <c r="E43" s="89">
        <v>2524.4333333333334</v>
      </c>
      <c r="F43" s="89">
        <v>3212.4615384615386</v>
      </c>
      <c r="G43" s="89">
        <v>6360.666666666667</v>
      </c>
      <c r="H43" s="89">
        <v>818.83333333333337</v>
      </c>
      <c r="I43" s="89">
        <v>2205.6666666666665</v>
      </c>
      <c r="J43" s="89">
        <v>1072</v>
      </c>
      <c r="K43" s="89" t="s">
        <v>55</v>
      </c>
      <c r="L43" s="89">
        <v>1703</v>
      </c>
      <c r="M43" s="89">
        <v>5.7388059701492535</v>
      </c>
      <c r="N43" s="86">
        <v>11.23076923076923</v>
      </c>
      <c r="O43" s="90">
        <v>2.2142857142857144</v>
      </c>
      <c r="P43" s="89" t="s">
        <v>55</v>
      </c>
      <c r="Q43" s="89">
        <v>1.1274900398406376</v>
      </c>
      <c r="R43" s="88" t="s">
        <v>55</v>
      </c>
      <c r="S43" s="87">
        <v>47.463414634146339</v>
      </c>
      <c r="T43" s="86">
        <v>279</v>
      </c>
      <c r="U43" s="85">
        <v>190.7</v>
      </c>
      <c r="V43" s="84">
        <v>47.266666666666666</v>
      </c>
      <c r="W43" s="83">
        <v>150.32849071832123</v>
      </c>
      <c r="X43" s="213"/>
      <c r="Y43" s="214"/>
    </row>
    <row r="44" spans="1:25" x14ac:dyDescent="0.15">
      <c r="A44" s="217" t="s">
        <v>6</v>
      </c>
      <c r="B44" s="220" t="s">
        <v>6</v>
      </c>
      <c r="C44" s="82" t="s">
        <v>2</v>
      </c>
      <c r="D44" s="81">
        <v>4947</v>
      </c>
      <c r="E44" s="79">
        <v>75304</v>
      </c>
      <c r="F44" s="79">
        <v>40277</v>
      </c>
      <c r="G44" s="79">
        <v>18323</v>
      </c>
      <c r="H44" s="79">
        <v>9450</v>
      </c>
      <c r="I44" s="79">
        <v>6605</v>
      </c>
      <c r="J44" s="79">
        <v>7474</v>
      </c>
      <c r="K44" s="79">
        <v>55</v>
      </c>
      <c r="L44" s="79">
        <v>1688</v>
      </c>
      <c r="M44" s="79">
        <v>634</v>
      </c>
      <c r="N44" s="76">
        <v>331</v>
      </c>
      <c r="O44" s="80">
        <v>37</v>
      </c>
      <c r="P44" s="79">
        <v>479</v>
      </c>
      <c r="Q44" s="79">
        <v>268</v>
      </c>
      <c r="R44" s="78">
        <v>204</v>
      </c>
      <c r="S44" s="77">
        <v>3851</v>
      </c>
      <c r="T44" s="76">
        <v>264</v>
      </c>
      <c r="U44" s="75">
        <v>1861</v>
      </c>
      <c r="V44" s="74">
        <v>10814</v>
      </c>
      <c r="W44" s="73">
        <v>182866</v>
      </c>
      <c r="X44" s="72">
        <v>1294</v>
      </c>
      <c r="Y44" s="71">
        <v>141.31839258114374</v>
      </c>
    </row>
    <row r="45" spans="1:25" x14ac:dyDescent="0.15">
      <c r="A45" s="218"/>
      <c r="B45" s="208"/>
      <c r="C45" s="30" t="s">
        <v>1</v>
      </c>
      <c r="D45" s="70">
        <v>5402</v>
      </c>
      <c r="E45" s="68">
        <v>77622</v>
      </c>
      <c r="F45" s="68">
        <v>41896</v>
      </c>
      <c r="G45" s="68">
        <v>19101</v>
      </c>
      <c r="H45" s="68">
        <v>9932</v>
      </c>
      <c r="I45" s="68">
        <v>6733</v>
      </c>
      <c r="J45" s="68">
        <v>7628</v>
      </c>
      <c r="K45" s="68">
        <v>68</v>
      </c>
      <c r="L45" s="68">
        <v>1750</v>
      </c>
      <c r="M45" s="68">
        <v>875</v>
      </c>
      <c r="N45" s="65">
        <v>337</v>
      </c>
      <c r="O45" s="69">
        <v>45</v>
      </c>
      <c r="P45" s="68">
        <v>509</v>
      </c>
      <c r="Q45" s="68">
        <v>315</v>
      </c>
      <c r="R45" s="67">
        <v>230</v>
      </c>
      <c r="S45" s="66">
        <v>4168</v>
      </c>
      <c r="T45" s="65">
        <v>291</v>
      </c>
      <c r="U45" s="64">
        <v>1971</v>
      </c>
      <c r="V45" s="63">
        <v>11029</v>
      </c>
      <c r="W45" s="62">
        <v>189902</v>
      </c>
      <c r="X45" s="61">
        <v>2800</v>
      </c>
      <c r="Y45" s="60">
        <v>67.82214285714285</v>
      </c>
    </row>
    <row r="46" spans="1:25" x14ac:dyDescent="0.15">
      <c r="A46" s="218"/>
      <c r="B46" s="208" t="s">
        <v>0</v>
      </c>
      <c r="C46" s="20" t="s">
        <v>2</v>
      </c>
      <c r="D46" s="59">
        <v>2.7052595889886583E-2</v>
      </c>
      <c r="E46" s="57">
        <v>0.41179880349545567</v>
      </c>
      <c r="F46" s="57">
        <v>0.2202541751883893</v>
      </c>
      <c r="G46" s="57">
        <v>0.10019905285837717</v>
      </c>
      <c r="H46" s="57">
        <v>5.1677184386381282E-2</v>
      </c>
      <c r="I46" s="57">
        <v>3.6119344219264382E-2</v>
      </c>
      <c r="J46" s="57">
        <v>4.087145778876336E-2</v>
      </c>
      <c r="K46" s="57">
        <v>3.0076668161385932E-4</v>
      </c>
      <c r="L46" s="57">
        <v>9.2308028829853547E-3</v>
      </c>
      <c r="M46" s="57">
        <v>3.4670195662397604E-3</v>
      </c>
      <c r="N46" s="54">
        <v>1.810068574803408E-3</v>
      </c>
      <c r="O46" s="58">
        <v>2.0233394944932354E-4</v>
      </c>
      <c r="P46" s="57">
        <v>2.6194043726007021E-3</v>
      </c>
      <c r="Q46" s="57">
        <v>1.4655540122275328E-3</v>
      </c>
      <c r="R46" s="56">
        <v>1.1155709645314055E-3</v>
      </c>
      <c r="S46" s="55">
        <v>2.1059136198090404E-2</v>
      </c>
      <c r="T46" s="54">
        <v>1.4436800717465249E-3</v>
      </c>
      <c r="U46" s="53">
        <v>1.0176850808788948E-2</v>
      </c>
      <c r="V46" s="52">
        <v>5.9136198090404997E-2</v>
      </c>
      <c r="W46" s="51">
        <v>1</v>
      </c>
      <c r="X46" s="209"/>
      <c r="Y46" s="210"/>
    </row>
    <row r="47" spans="1:25" x14ac:dyDescent="0.15">
      <c r="A47" s="218"/>
      <c r="B47" s="208"/>
      <c r="C47" s="50" t="s">
        <v>1</v>
      </c>
      <c r="D47" s="49">
        <v>2.84462512243157E-2</v>
      </c>
      <c r="E47" s="47">
        <v>0.40874766985076511</v>
      </c>
      <c r="F47" s="47">
        <v>0.22061905614474833</v>
      </c>
      <c r="G47" s="47">
        <v>0.10058345883666311</v>
      </c>
      <c r="H47" s="47">
        <v>5.230066034059673E-2</v>
      </c>
      <c r="I47" s="47">
        <v>3.5455129487841096E-2</v>
      </c>
      <c r="J47" s="47">
        <v>4.0168086697349156E-2</v>
      </c>
      <c r="K47" s="47">
        <v>3.5807943044307064E-4</v>
      </c>
      <c r="L47" s="47">
        <v>9.2152794599319656E-3</v>
      </c>
      <c r="M47" s="47">
        <v>4.6076397299659828E-3</v>
      </c>
      <c r="N47" s="44">
        <v>1.7745995302840413E-3</v>
      </c>
      <c r="O47" s="48">
        <v>2.369643289696791E-4</v>
      </c>
      <c r="P47" s="47">
        <v>2.680329854345926E-3</v>
      </c>
      <c r="Q47" s="47">
        <v>1.6587503027877537E-3</v>
      </c>
      <c r="R47" s="46">
        <v>1.2111510147339154E-3</v>
      </c>
      <c r="S47" s="45">
        <v>2.1948162736569389E-2</v>
      </c>
      <c r="T47" s="44">
        <v>1.5323693273372582E-3</v>
      </c>
      <c r="U47" s="43">
        <v>1.0379037608871945E-2</v>
      </c>
      <c r="V47" s="42">
        <v>5.8077324093479793E-2</v>
      </c>
      <c r="W47" s="41">
        <v>1</v>
      </c>
      <c r="X47" s="211"/>
      <c r="Y47" s="212"/>
    </row>
    <row r="48" spans="1:25" x14ac:dyDescent="0.15">
      <c r="A48" s="218"/>
      <c r="B48" s="215" t="s">
        <v>5</v>
      </c>
      <c r="C48" s="40" t="s">
        <v>2</v>
      </c>
      <c r="D48" s="39">
        <v>415</v>
      </c>
      <c r="E48" s="37">
        <v>43</v>
      </c>
      <c r="F48" s="37">
        <v>30</v>
      </c>
      <c r="G48" s="37">
        <v>14</v>
      </c>
      <c r="H48" s="37">
        <v>20</v>
      </c>
      <c r="I48" s="37">
        <v>8</v>
      </c>
      <c r="J48" s="37">
        <v>17</v>
      </c>
      <c r="K48" s="37">
        <v>4</v>
      </c>
      <c r="L48" s="37">
        <v>1</v>
      </c>
      <c r="M48" s="37">
        <v>55</v>
      </c>
      <c r="N48" s="34">
        <v>23</v>
      </c>
      <c r="O48" s="38">
        <v>16</v>
      </c>
      <c r="P48" s="37">
        <v>13</v>
      </c>
      <c r="Q48" s="37">
        <v>35</v>
      </c>
      <c r="R48" s="36">
        <v>9</v>
      </c>
      <c r="S48" s="35">
        <v>100</v>
      </c>
      <c r="T48" s="34">
        <v>1</v>
      </c>
      <c r="U48" s="33">
        <v>13</v>
      </c>
      <c r="V48" s="32">
        <v>482</v>
      </c>
      <c r="W48" s="31">
        <v>1299</v>
      </c>
      <c r="X48" s="211"/>
      <c r="Y48" s="212"/>
    </row>
    <row r="49" spans="1:25" x14ac:dyDescent="0.15">
      <c r="A49" s="218"/>
      <c r="B49" s="221"/>
      <c r="C49" s="30" t="s">
        <v>4</v>
      </c>
      <c r="D49" s="29">
        <v>11.920481927710844</v>
      </c>
      <c r="E49" s="27">
        <v>1751.2558139534883</v>
      </c>
      <c r="F49" s="27">
        <v>1342.5666666666666</v>
      </c>
      <c r="G49" s="27">
        <v>1308.7857142857142</v>
      </c>
      <c r="H49" s="27">
        <v>472.5</v>
      </c>
      <c r="I49" s="27">
        <v>825.625</v>
      </c>
      <c r="J49" s="27">
        <v>439.64705882352939</v>
      </c>
      <c r="K49" s="27">
        <v>13.75</v>
      </c>
      <c r="L49" s="27">
        <v>1688</v>
      </c>
      <c r="M49" s="27">
        <v>11.527272727272727</v>
      </c>
      <c r="N49" s="24">
        <v>14.391304347826088</v>
      </c>
      <c r="O49" s="28">
        <v>2.3125</v>
      </c>
      <c r="P49" s="27">
        <v>36.846153846153847</v>
      </c>
      <c r="Q49" s="27">
        <v>7.6571428571428575</v>
      </c>
      <c r="R49" s="26">
        <v>22.666666666666668</v>
      </c>
      <c r="S49" s="25">
        <v>38.51</v>
      </c>
      <c r="T49" s="24">
        <v>264</v>
      </c>
      <c r="U49" s="23">
        <v>143.15384615384616</v>
      </c>
      <c r="V49" s="22">
        <v>22.435684647302903</v>
      </c>
      <c r="W49" s="21">
        <v>140.77444187836798</v>
      </c>
      <c r="X49" s="211"/>
      <c r="Y49" s="212"/>
    </row>
    <row r="50" spans="1:25" x14ac:dyDescent="0.15">
      <c r="A50" s="218"/>
      <c r="B50" s="221"/>
      <c r="C50" s="20" t="s">
        <v>1</v>
      </c>
      <c r="D50" s="19">
        <v>779</v>
      </c>
      <c r="E50" s="17">
        <v>51</v>
      </c>
      <c r="F50" s="17">
        <v>35</v>
      </c>
      <c r="G50" s="17">
        <v>40</v>
      </c>
      <c r="H50" s="17">
        <v>20</v>
      </c>
      <c r="I50" s="17">
        <v>10</v>
      </c>
      <c r="J50" s="17">
        <v>17</v>
      </c>
      <c r="K50" s="17">
        <v>4</v>
      </c>
      <c r="L50" s="17">
        <v>1</v>
      </c>
      <c r="M50" s="17">
        <v>493</v>
      </c>
      <c r="N50" s="14">
        <v>31</v>
      </c>
      <c r="O50" s="18">
        <v>26</v>
      </c>
      <c r="P50" s="17">
        <v>17</v>
      </c>
      <c r="Q50" s="17">
        <v>265</v>
      </c>
      <c r="R50" s="16">
        <v>10</v>
      </c>
      <c r="S50" s="15">
        <v>120</v>
      </c>
      <c r="T50" s="14">
        <v>1</v>
      </c>
      <c r="U50" s="13">
        <v>18</v>
      </c>
      <c r="V50" s="12">
        <v>867</v>
      </c>
      <c r="W50" s="11">
        <v>2805</v>
      </c>
      <c r="X50" s="211"/>
      <c r="Y50" s="212"/>
    </row>
    <row r="51" spans="1:25" ht="14.25" thickBot="1" x14ac:dyDescent="0.2">
      <c r="A51" s="219"/>
      <c r="B51" s="222"/>
      <c r="C51" s="10" t="s">
        <v>3</v>
      </c>
      <c r="D51" s="9">
        <v>6.9345314505776638</v>
      </c>
      <c r="E51" s="7">
        <v>1522</v>
      </c>
      <c r="F51" s="7">
        <v>1197.0285714285715</v>
      </c>
      <c r="G51" s="7">
        <v>477.52499999999998</v>
      </c>
      <c r="H51" s="7">
        <v>496.6</v>
      </c>
      <c r="I51" s="7">
        <v>673.3</v>
      </c>
      <c r="J51" s="7">
        <v>448.70588235294116</v>
      </c>
      <c r="K51" s="7">
        <v>17</v>
      </c>
      <c r="L51" s="7">
        <v>1750</v>
      </c>
      <c r="M51" s="7">
        <v>1.7748478701825559</v>
      </c>
      <c r="N51" s="4">
        <v>10.870967741935484</v>
      </c>
      <c r="O51" s="8">
        <v>1.7307692307692308</v>
      </c>
      <c r="P51" s="7">
        <v>29.941176470588236</v>
      </c>
      <c r="Q51" s="7">
        <v>1.1886792452830188</v>
      </c>
      <c r="R51" s="6">
        <v>23</v>
      </c>
      <c r="S51" s="5">
        <v>34.733333333333334</v>
      </c>
      <c r="T51" s="4">
        <v>291</v>
      </c>
      <c r="U51" s="3">
        <v>109.5</v>
      </c>
      <c r="V51" s="2">
        <v>12.720876585928488</v>
      </c>
      <c r="W51" s="1">
        <v>67.701247771836009</v>
      </c>
      <c r="X51" s="213"/>
      <c r="Y51" s="214"/>
    </row>
  </sheetData>
  <mergeCells count="36">
    <mergeCell ref="W2:W3"/>
    <mergeCell ref="X2:X3"/>
    <mergeCell ref="Y2:Y3"/>
    <mergeCell ref="A4:A23"/>
    <mergeCell ref="B4:B5"/>
    <mergeCell ref="B6:B7"/>
    <mergeCell ref="B8:B9"/>
    <mergeCell ref="B10:B11"/>
    <mergeCell ref="B12:B13"/>
    <mergeCell ref="B14:B15"/>
    <mergeCell ref="A2:B3"/>
    <mergeCell ref="C2:C3"/>
    <mergeCell ref="D2:N2"/>
    <mergeCell ref="O2:R2"/>
    <mergeCell ref="S2:T2"/>
    <mergeCell ref="V2:V3"/>
    <mergeCell ref="B16:B17"/>
    <mergeCell ref="B18:B19"/>
    <mergeCell ref="X18:Y23"/>
    <mergeCell ref="B20:B23"/>
    <mergeCell ref="A24:A43"/>
    <mergeCell ref="B24:B25"/>
    <mergeCell ref="B26:B27"/>
    <mergeCell ref="B28:B29"/>
    <mergeCell ref="B30:B31"/>
    <mergeCell ref="B32:B33"/>
    <mergeCell ref="A44:A51"/>
    <mergeCell ref="B44:B45"/>
    <mergeCell ref="B46:B47"/>
    <mergeCell ref="X46:Y51"/>
    <mergeCell ref="B48:B51"/>
    <mergeCell ref="B34:B35"/>
    <mergeCell ref="B36:B37"/>
    <mergeCell ref="B38:B39"/>
    <mergeCell ref="X38:Y43"/>
    <mergeCell ref="B40:B4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訪日外国人（市町村、国・地域別）</vt:lpstr>
      <vt:lpstr>訪日外国人（市町村、月別）</vt:lpstr>
      <vt:lpstr>訪日外国人（国・地域、月別）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北海道胆振総合振興局商工労働観光課</cp:lastModifiedBy>
  <cp:lastPrinted>2023-07-31T02:25:37Z</cp:lastPrinted>
  <dcterms:created xsi:type="dcterms:W3CDTF">2015-05-18T13:27:38Z</dcterms:created>
  <dcterms:modified xsi:type="dcterms:W3CDTF">2024-01-15T07:44:36Z</dcterms:modified>
</cp:coreProperties>
</file>