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R4年度\下期\03_報道発表\HP用\"/>
    </mc:Choice>
  </mc:AlternateContent>
  <bookViews>
    <workbookView xWindow="0" yWindow="0" windowWidth="19200" windowHeight="6970"/>
  </bookViews>
  <sheets>
    <sheet name="観光入込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R75" i="3"/>
  <c r="I75" i="3"/>
  <c r="Q74" i="3"/>
  <c r="P74" i="3"/>
  <c r="O74" i="3"/>
  <c r="N74" i="3"/>
  <c r="M74" i="3"/>
  <c r="L74" i="3"/>
  <c r="R74" i="3" s="1"/>
  <c r="T74" i="3" s="1"/>
  <c r="J74" i="3"/>
  <c r="H74" i="3"/>
  <c r="G74" i="3"/>
  <c r="F74" i="3"/>
  <c r="E74" i="3"/>
  <c r="D74" i="3"/>
  <c r="C74" i="3"/>
  <c r="I74" i="3" s="1"/>
  <c r="K74" i="3" s="1"/>
  <c r="Q73" i="3"/>
  <c r="P73" i="3"/>
  <c r="O73" i="3"/>
  <c r="N73" i="3"/>
  <c r="M73" i="3"/>
  <c r="L73" i="3"/>
  <c r="R73" i="3" s="1"/>
  <c r="T73" i="3" s="1"/>
  <c r="J73" i="3"/>
  <c r="H73" i="3"/>
  <c r="G73" i="3"/>
  <c r="F73" i="3"/>
  <c r="E73" i="3"/>
  <c r="D73" i="3"/>
  <c r="C73" i="3"/>
  <c r="I73" i="3" s="1"/>
  <c r="K73" i="3" s="1"/>
  <c r="Q72" i="3"/>
  <c r="P72" i="3"/>
  <c r="O72" i="3"/>
  <c r="N72" i="3"/>
  <c r="M72" i="3"/>
  <c r="L72" i="3"/>
  <c r="R72" i="3" s="1"/>
  <c r="T72" i="3" s="1"/>
  <c r="J72" i="3"/>
  <c r="H72" i="3"/>
  <c r="G72" i="3"/>
  <c r="F72" i="3"/>
  <c r="E72" i="3"/>
  <c r="D72" i="3"/>
  <c r="C72" i="3"/>
  <c r="I72" i="3" s="1"/>
  <c r="K72" i="3" s="1"/>
  <c r="Q71" i="3"/>
  <c r="P71" i="3"/>
  <c r="O71" i="3"/>
  <c r="N71" i="3"/>
  <c r="M71" i="3"/>
  <c r="L71" i="3"/>
  <c r="R71" i="3" s="1"/>
  <c r="T71" i="3" s="1"/>
  <c r="J71" i="3"/>
  <c r="H71" i="3"/>
  <c r="G71" i="3"/>
  <c r="F71" i="3"/>
  <c r="E71" i="3"/>
  <c r="D71" i="3"/>
  <c r="C71" i="3"/>
  <c r="I71" i="3" s="1"/>
  <c r="K71" i="3" s="1"/>
  <c r="Q70" i="3"/>
  <c r="P70" i="3"/>
  <c r="O70" i="3"/>
  <c r="N70" i="3"/>
  <c r="M70" i="3"/>
  <c r="L70" i="3"/>
  <c r="R70" i="3" s="1"/>
  <c r="T70" i="3" s="1"/>
  <c r="J70" i="3"/>
  <c r="H70" i="3"/>
  <c r="G70" i="3"/>
  <c r="F70" i="3"/>
  <c r="E70" i="3"/>
  <c r="D70" i="3"/>
  <c r="C70" i="3"/>
  <c r="I70" i="3" s="1"/>
  <c r="K70" i="3" s="1"/>
  <c r="Q69" i="3"/>
  <c r="Q76" i="3" s="1"/>
  <c r="P69" i="3"/>
  <c r="P76" i="3" s="1"/>
  <c r="O69" i="3"/>
  <c r="O76" i="3" s="1"/>
  <c r="N69" i="3"/>
  <c r="N76" i="3" s="1"/>
  <c r="M69" i="3"/>
  <c r="M76" i="3" s="1"/>
  <c r="L69" i="3"/>
  <c r="R69" i="3" s="1"/>
  <c r="J69" i="3"/>
  <c r="H69" i="3"/>
  <c r="H76" i="3" s="1"/>
  <c r="G69" i="3"/>
  <c r="G76" i="3" s="1"/>
  <c r="F69" i="3"/>
  <c r="F76" i="3" s="1"/>
  <c r="E69" i="3"/>
  <c r="D69" i="3"/>
  <c r="D76" i="3" s="1"/>
  <c r="C69" i="3"/>
  <c r="C76" i="3" s="1"/>
  <c r="V68" i="3"/>
  <c r="U68" i="3"/>
  <c r="W68" i="3" s="1"/>
  <c r="T68" i="3"/>
  <c r="R68" i="3"/>
  <c r="I68" i="3"/>
  <c r="K68" i="3" s="1"/>
  <c r="W67" i="3"/>
  <c r="V67" i="3"/>
  <c r="U67" i="3"/>
  <c r="R67" i="3"/>
  <c r="T67" i="3" s="1"/>
  <c r="I67" i="3"/>
  <c r="K67" i="3" s="1"/>
  <c r="V66" i="3"/>
  <c r="U66" i="3"/>
  <c r="W66" i="3" s="1"/>
  <c r="R66" i="3"/>
  <c r="T66" i="3" s="1"/>
  <c r="K66" i="3"/>
  <c r="I66" i="3"/>
  <c r="V65" i="3"/>
  <c r="U65" i="3"/>
  <c r="W65" i="3" s="1"/>
  <c r="T65" i="3"/>
  <c r="R65" i="3"/>
  <c r="I65" i="3"/>
  <c r="K65" i="3" s="1"/>
  <c r="V64" i="3"/>
  <c r="U64" i="3"/>
  <c r="W64" i="3" s="1"/>
  <c r="T64" i="3"/>
  <c r="R64" i="3"/>
  <c r="I64" i="3"/>
  <c r="K64" i="3" s="1"/>
  <c r="W63" i="3"/>
  <c r="V63" i="3"/>
  <c r="U63" i="3"/>
  <c r="R63" i="3"/>
  <c r="T63" i="3" s="1"/>
  <c r="K63" i="3"/>
  <c r="I63" i="3"/>
  <c r="V62" i="3"/>
  <c r="U62" i="3"/>
  <c r="W62" i="3" s="1"/>
  <c r="R62" i="3"/>
  <c r="T62" i="3" s="1"/>
  <c r="K62" i="3"/>
  <c r="I62" i="3"/>
  <c r="V61" i="3"/>
  <c r="U61" i="3"/>
  <c r="W61" i="3" s="1"/>
  <c r="T61" i="3"/>
  <c r="R61" i="3"/>
  <c r="I61" i="3"/>
  <c r="K61" i="3" s="1"/>
  <c r="V60" i="3"/>
  <c r="U60" i="3"/>
  <c r="W60" i="3" s="1"/>
  <c r="T60" i="3"/>
  <c r="R60" i="3"/>
  <c r="I60" i="3"/>
  <c r="K60" i="3" s="1"/>
  <c r="W59" i="3"/>
  <c r="V59" i="3"/>
  <c r="U59" i="3"/>
  <c r="R59" i="3"/>
  <c r="T59" i="3" s="1"/>
  <c r="K59" i="3"/>
  <c r="I59" i="3"/>
  <c r="V58" i="3"/>
  <c r="U58" i="3"/>
  <c r="W58" i="3" s="1"/>
  <c r="R58" i="3"/>
  <c r="T58" i="3" s="1"/>
  <c r="K58" i="3"/>
  <c r="I58" i="3"/>
  <c r="V57" i="3"/>
  <c r="U57" i="3"/>
  <c r="W57" i="3" s="1"/>
  <c r="T57" i="3"/>
  <c r="R57" i="3"/>
  <c r="I57" i="3"/>
  <c r="K57" i="3" s="1"/>
  <c r="W56" i="3"/>
  <c r="V56" i="3"/>
  <c r="U56" i="3"/>
  <c r="T56" i="3"/>
  <c r="R56" i="3"/>
  <c r="I56" i="3"/>
  <c r="K56" i="3" s="1"/>
  <c r="W55" i="3"/>
  <c r="V55" i="3"/>
  <c r="U55" i="3"/>
  <c r="R55" i="3"/>
  <c r="T55" i="3" s="1"/>
  <c r="K55" i="3"/>
  <c r="I55" i="3"/>
  <c r="V54" i="3"/>
  <c r="U54" i="3"/>
  <c r="W54" i="3" s="1"/>
  <c r="R54" i="3"/>
  <c r="T54" i="3" s="1"/>
  <c r="K54" i="3"/>
  <c r="I54" i="3"/>
  <c r="V53" i="3"/>
  <c r="U53" i="3"/>
  <c r="W53" i="3" s="1"/>
  <c r="T53" i="3"/>
  <c r="R53" i="3"/>
  <c r="I53" i="3"/>
  <c r="K53" i="3" s="1"/>
  <c r="W52" i="3"/>
  <c r="V52" i="3"/>
  <c r="U52" i="3"/>
  <c r="T52" i="3"/>
  <c r="R52" i="3"/>
  <c r="I52" i="3"/>
  <c r="K52" i="3" s="1"/>
  <c r="W51" i="3"/>
  <c r="V51" i="3"/>
  <c r="U51" i="3"/>
  <c r="R51" i="3"/>
  <c r="T51" i="3" s="1"/>
  <c r="K51" i="3"/>
  <c r="I51" i="3"/>
  <c r="V50" i="3"/>
  <c r="U50" i="3"/>
  <c r="W50" i="3" s="1"/>
  <c r="R50" i="3"/>
  <c r="T50" i="3" s="1"/>
  <c r="K50" i="3"/>
  <c r="I50" i="3"/>
  <c r="V49" i="3"/>
  <c r="U49" i="3"/>
  <c r="W49" i="3" s="1"/>
  <c r="T49" i="3"/>
  <c r="R49" i="3"/>
  <c r="I49" i="3"/>
  <c r="K49" i="3" s="1"/>
  <c r="W48" i="3"/>
  <c r="V48" i="3"/>
  <c r="U48" i="3"/>
  <c r="T48" i="3"/>
  <c r="R48" i="3"/>
  <c r="I48" i="3"/>
  <c r="K48" i="3" s="1"/>
  <c r="W47" i="3"/>
  <c r="V47" i="3"/>
  <c r="U47" i="3"/>
  <c r="R47" i="3"/>
  <c r="T47" i="3" s="1"/>
  <c r="K47" i="3"/>
  <c r="I47" i="3"/>
  <c r="V46" i="3"/>
  <c r="U46" i="3"/>
  <c r="W46" i="3" s="1"/>
  <c r="R46" i="3"/>
  <c r="T46" i="3" s="1"/>
  <c r="K46" i="3"/>
  <c r="I46" i="3"/>
  <c r="V45" i="3"/>
  <c r="U45" i="3"/>
  <c r="W45" i="3" s="1"/>
  <c r="T45" i="3"/>
  <c r="R45" i="3"/>
  <c r="I45" i="3"/>
  <c r="K45" i="3" s="1"/>
  <c r="W44" i="3"/>
  <c r="V44" i="3"/>
  <c r="U44" i="3"/>
  <c r="T44" i="3"/>
  <c r="R44" i="3"/>
  <c r="I44" i="3"/>
  <c r="K44" i="3" s="1"/>
  <c r="W43" i="3"/>
  <c r="V43" i="3"/>
  <c r="U43" i="3"/>
  <c r="R43" i="3"/>
  <c r="T43" i="3" s="1"/>
  <c r="K43" i="3"/>
  <c r="I43" i="3"/>
  <c r="V42" i="3"/>
  <c r="U42" i="3"/>
  <c r="W42" i="3" s="1"/>
  <c r="R42" i="3"/>
  <c r="T42" i="3" s="1"/>
  <c r="K42" i="3"/>
  <c r="I42" i="3"/>
  <c r="V41" i="3"/>
  <c r="U41" i="3"/>
  <c r="W41" i="3" s="1"/>
  <c r="T41" i="3"/>
  <c r="R41" i="3"/>
  <c r="I41" i="3"/>
  <c r="K41" i="3" s="1"/>
  <c r="W40" i="3"/>
  <c r="V40" i="3"/>
  <c r="U40" i="3"/>
  <c r="T40" i="3"/>
  <c r="R40" i="3"/>
  <c r="I40" i="3"/>
  <c r="K40" i="3" s="1"/>
  <c r="W39" i="3"/>
  <c r="V39" i="3"/>
  <c r="U39" i="3"/>
  <c r="R39" i="3"/>
  <c r="T39" i="3" s="1"/>
  <c r="K39" i="3"/>
  <c r="I39" i="3"/>
  <c r="V38" i="3"/>
  <c r="U38" i="3"/>
  <c r="W38" i="3" s="1"/>
  <c r="R38" i="3"/>
  <c r="T38" i="3" s="1"/>
  <c r="K38" i="3"/>
  <c r="I38" i="3"/>
  <c r="V37" i="3"/>
  <c r="U37" i="3"/>
  <c r="W37" i="3" s="1"/>
  <c r="T37" i="3"/>
  <c r="R37" i="3"/>
  <c r="I37" i="3"/>
  <c r="K37" i="3" s="1"/>
  <c r="W36" i="3"/>
  <c r="V36" i="3"/>
  <c r="U36" i="3"/>
  <c r="T36" i="3"/>
  <c r="R36" i="3"/>
  <c r="I36" i="3"/>
  <c r="K36" i="3" s="1"/>
  <c r="W35" i="3"/>
  <c r="V35" i="3"/>
  <c r="U35" i="3"/>
  <c r="R35" i="3"/>
  <c r="T35" i="3" s="1"/>
  <c r="K35" i="3"/>
  <c r="I35" i="3"/>
  <c r="V34" i="3"/>
  <c r="U34" i="3"/>
  <c r="W34" i="3" s="1"/>
  <c r="R34" i="3"/>
  <c r="T34" i="3" s="1"/>
  <c r="K34" i="3"/>
  <c r="I34" i="3"/>
  <c r="V33" i="3"/>
  <c r="U33" i="3"/>
  <c r="W33" i="3" s="1"/>
  <c r="T33" i="3"/>
  <c r="R33" i="3"/>
  <c r="I33" i="3"/>
  <c r="K33" i="3" s="1"/>
  <c r="W32" i="3"/>
  <c r="V32" i="3"/>
  <c r="U32" i="3"/>
  <c r="T32" i="3"/>
  <c r="R32" i="3"/>
  <c r="I32" i="3"/>
  <c r="K32" i="3" s="1"/>
  <c r="W31" i="3"/>
  <c r="V31" i="3"/>
  <c r="U31" i="3"/>
  <c r="R31" i="3"/>
  <c r="T31" i="3" s="1"/>
  <c r="K31" i="3"/>
  <c r="I31" i="3"/>
  <c r="V30" i="3"/>
  <c r="U30" i="3"/>
  <c r="W30" i="3" s="1"/>
  <c r="R30" i="3"/>
  <c r="T30" i="3" s="1"/>
  <c r="K30" i="3"/>
  <c r="I30" i="3"/>
  <c r="V29" i="3"/>
  <c r="U29" i="3"/>
  <c r="W29" i="3" s="1"/>
  <c r="T29" i="3"/>
  <c r="R29" i="3"/>
  <c r="I29" i="3"/>
  <c r="K29" i="3" s="1"/>
  <c r="W28" i="3"/>
  <c r="V28" i="3"/>
  <c r="U28" i="3"/>
  <c r="T28" i="3"/>
  <c r="R28" i="3"/>
  <c r="I28" i="3"/>
  <c r="K28" i="3" s="1"/>
  <c r="W27" i="3"/>
  <c r="V27" i="3"/>
  <c r="U27" i="3"/>
  <c r="R27" i="3"/>
  <c r="T27" i="3" s="1"/>
  <c r="K27" i="3"/>
  <c r="I27" i="3"/>
  <c r="V26" i="3"/>
  <c r="U26" i="3"/>
  <c r="W26" i="3" s="1"/>
  <c r="R26" i="3"/>
  <c r="T26" i="3" s="1"/>
  <c r="K26" i="3"/>
  <c r="I26" i="3"/>
  <c r="V25" i="3"/>
  <c r="U25" i="3"/>
  <c r="W25" i="3" s="1"/>
  <c r="T25" i="3"/>
  <c r="R25" i="3"/>
  <c r="I25" i="3"/>
  <c r="K25" i="3" s="1"/>
  <c r="W24" i="3"/>
  <c r="V24" i="3"/>
  <c r="U24" i="3"/>
  <c r="T24" i="3"/>
  <c r="R24" i="3"/>
  <c r="I24" i="3"/>
  <c r="K24" i="3" s="1"/>
  <c r="W23" i="3"/>
  <c r="V23" i="3"/>
  <c r="U23" i="3"/>
  <c r="R23" i="3"/>
  <c r="T23" i="3" s="1"/>
  <c r="K23" i="3"/>
  <c r="I23" i="3"/>
  <c r="V22" i="3"/>
  <c r="U22" i="3"/>
  <c r="W22" i="3" s="1"/>
  <c r="R22" i="3"/>
  <c r="T22" i="3" s="1"/>
  <c r="K22" i="3"/>
  <c r="I22" i="3"/>
  <c r="V21" i="3"/>
  <c r="U21" i="3"/>
  <c r="W21" i="3" s="1"/>
  <c r="T21" i="3"/>
  <c r="R21" i="3"/>
  <c r="I21" i="3"/>
  <c r="K21" i="3" s="1"/>
  <c r="W20" i="3"/>
  <c r="V20" i="3"/>
  <c r="U20" i="3"/>
  <c r="T20" i="3"/>
  <c r="R20" i="3"/>
  <c r="I20" i="3"/>
  <c r="K20" i="3" s="1"/>
  <c r="W19" i="3"/>
  <c r="V19" i="3"/>
  <c r="U19" i="3"/>
  <c r="R19" i="3"/>
  <c r="T19" i="3" s="1"/>
  <c r="K19" i="3"/>
  <c r="I19" i="3"/>
  <c r="V18" i="3"/>
  <c r="U18" i="3"/>
  <c r="W18" i="3" s="1"/>
  <c r="R18" i="3"/>
  <c r="T18" i="3" s="1"/>
  <c r="K18" i="3"/>
  <c r="I18" i="3"/>
  <c r="V17" i="3"/>
  <c r="U17" i="3"/>
  <c r="W17" i="3" s="1"/>
  <c r="T17" i="3"/>
  <c r="R17" i="3"/>
  <c r="I17" i="3"/>
  <c r="K17" i="3" s="1"/>
  <c r="W16" i="3"/>
  <c r="V16" i="3"/>
  <c r="U16" i="3"/>
  <c r="T16" i="3"/>
  <c r="R16" i="3"/>
  <c r="I16" i="3"/>
  <c r="K16" i="3" s="1"/>
  <c r="W15" i="3"/>
  <c r="V15" i="3"/>
  <c r="U15" i="3"/>
  <c r="R15" i="3"/>
  <c r="T15" i="3" s="1"/>
  <c r="K15" i="3"/>
  <c r="I15" i="3"/>
  <c r="V14" i="3"/>
  <c r="U14" i="3"/>
  <c r="W14" i="3" s="1"/>
  <c r="R14" i="3"/>
  <c r="T14" i="3" s="1"/>
  <c r="K14" i="3"/>
  <c r="I14" i="3"/>
  <c r="V13" i="3"/>
  <c r="U13" i="3"/>
  <c r="W13" i="3" s="1"/>
  <c r="T13" i="3"/>
  <c r="R13" i="3"/>
  <c r="I13" i="3"/>
  <c r="K13" i="3" s="1"/>
  <c r="W12" i="3"/>
  <c r="V12" i="3"/>
  <c r="U12" i="3"/>
  <c r="T12" i="3"/>
  <c r="R12" i="3"/>
  <c r="I12" i="3"/>
  <c r="K12" i="3" s="1"/>
  <c r="W11" i="3"/>
  <c r="V11" i="3"/>
  <c r="U11" i="3"/>
  <c r="R11" i="3"/>
  <c r="T11" i="3" s="1"/>
  <c r="K11" i="3"/>
  <c r="I11" i="3"/>
  <c r="V10" i="3"/>
  <c r="U10" i="3"/>
  <c r="W10" i="3" s="1"/>
  <c r="R10" i="3"/>
  <c r="T10" i="3" s="1"/>
  <c r="K10" i="3"/>
  <c r="I10" i="3"/>
  <c r="V9" i="3"/>
  <c r="U9" i="3"/>
  <c r="W9" i="3" s="1"/>
  <c r="T9" i="3"/>
  <c r="R9" i="3"/>
  <c r="I9" i="3"/>
  <c r="K9" i="3" s="1"/>
  <c r="W8" i="3"/>
  <c r="V8" i="3"/>
  <c r="V74" i="3" s="1"/>
  <c r="U8" i="3"/>
  <c r="T8" i="3"/>
  <c r="R8" i="3"/>
  <c r="I8" i="3"/>
  <c r="K8" i="3" s="1"/>
  <c r="W7" i="3"/>
  <c r="V7" i="3"/>
  <c r="V73" i="3" s="1"/>
  <c r="U7" i="3"/>
  <c r="R7" i="3"/>
  <c r="T7" i="3" s="1"/>
  <c r="K7" i="3"/>
  <c r="I7" i="3"/>
  <c r="V6" i="3"/>
  <c r="V72" i="3" s="1"/>
  <c r="U6" i="3"/>
  <c r="W6" i="3" s="1"/>
  <c r="R6" i="3"/>
  <c r="T6" i="3" s="1"/>
  <c r="K6" i="3"/>
  <c r="I6" i="3"/>
  <c r="V5" i="3"/>
  <c r="V71" i="3" s="1"/>
  <c r="U5" i="3"/>
  <c r="W5" i="3" s="1"/>
  <c r="T5" i="3"/>
  <c r="R5" i="3"/>
  <c r="I5" i="3"/>
  <c r="K5" i="3" s="1"/>
  <c r="W4" i="3"/>
  <c r="V4" i="3"/>
  <c r="V70" i="3" s="1"/>
  <c r="U4" i="3"/>
  <c r="T4" i="3"/>
  <c r="R4" i="3"/>
  <c r="I4" i="3"/>
  <c r="K4" i="3" s="1"/>
  <c r="W3" i="3"/>
  <c r="V3" i="3"/>
  <c r="V69" i="3" s="1"/>
  <c r="U3" i="3"/>
  <c r="R3" i="3"/>
  <c r="T3" i="3" s="1"/>
  <c r="K3" i="3"/>
  <c r="I3" i="3"/>
  <c r="R76" i="3" l="1"/>
  <c r="T69" i="3"/>
  <c r="U69" i="3"/>
  <c r="W69" i="3" s="1"/>
  <c r="U70" i="3"/>
  <c r="W70" i="3" s="1"/>
  <c r="U71" i="3"/>
  <c r="W71" i="3" s="1"/>
  <c r="U72" i="3"/>
  <c r="W72" i="3" s="1"/>
  <c r="U73" i="3"/>
  <c r="W73" i="3" s="1"/>
  <c r="U74" i="3"/>
  <c r="W74" i="3" s="1"/>
  <c r="L76" i="3"/>
  <c r="I69" i="3"/>
  <c r="K69" i="3" l="1"/>
  <c r="I76" i="3"/>
</calcChain>
</file>

<file path=xl/sharedStrings.xml><?xml version="1.0" encoding="utf-8"?>
<sst xmlns="http://schemas.openxmlformats.org/spreadsheetml/2006/main" count="112" uniqueCount="43">
  <si>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</si>
  <si>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</si>
  <si>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</si>
  <si>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</si>
  <si>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</si>
  <si>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</si>
  <si>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</si>
  <si>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</si>
  <si>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</si>
  <si>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</si>
  <si>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</si>
  <si>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</si>
  <si>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</si>
  <si>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</si>
  <si>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t>室蘭市</t>
    <rPh sb="0" eb="3">
      <t>ムロランシ</t>
    </rPh>
    <phoneticPr fontId="1"/>
  </si>
  <si>
    <t>苫小牧市</t>
    <rPh sb="0" eb="4">
      <t>トマコマイシ</t>
    </rPh>
    <phoneticPr fontId="1"/>
  </si>
  <si>
    <t>登別市</t>
    <rPh sb="0" eb="3">
      <t>ノボリベツシ</t>
    </rPh>
    <phoneticPr fontId="1"/>
  </si>
  <si>
    <t>入込総数</t>
    <rPh sb="0" eb="2">
      <t>イリコ</t>
    </rPh>
    <rPh sb="2" eb="4">
      <t>ソウスウ</t>
    </rPh>
    <phoneticPr fontId="1"/>
  </si>
  <si>
    <t>内道外客</t>
    <rPh sb="0" eb="1">
      <t>ウチ</t>
    </rPh>
    <rPh sb="1" eb="2">
      <t>ドウ</t>
    </rPh>
    <rPh sb="2" eb="4">
      <t>ガイキャク</t>
    </rPh>
    <phoneticPr fontId="1"/>
  </si>
  <si>
    <t>内道内客</t>
    <rPh sb="0" eb="1">
      <t>ウチ</t>
    </rPh>
    <rPh sb="1" eb="3">
      <t>ドウナイ</t>
    </rPh>
    <rPh sb="3" eb="4">
      <t>キャク</t>
    </rPh>
    <phoneticPr fontId="1"/>
  </si>
  <si>
    <t>内日帰客</t>
    <rPh sb="0" eb="1">
      <t>ウチ</t>
    </rPh>
    <rPh sb="1" eb="3">
      <t>ヒガエ</t>
    </rPh>
    <rPh sb="3" eb="4">
      <t>キャク</t>
    </rPh>
    <phoneticPr fontId="1"/>
  </si>
  <si>
    <t>内宿泊客</t>
    <rPh sb="0" eb="1">
      <t>ウチ</t>
    </rPh>
    <rPh sb="1" eb="4">
      <t>シュクハクキャク</t>
    </rPh>
    <phoneticPr fontId="1"/>
  </si>
  <si>
    <t>宿泊客延数</t>
    <rPh sb="0" eb="3">
      <t>シュクハクキャク</t>
    </rPh>
    <rPh sb="3" eb="4">
      <t>エン</t>
    </rPh>
    <rPh sb="4" eb="5">
      <t>カズ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</si>
  <si>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</si>
  <si>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</si>
  <si>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</si>
  <si>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壮瞥町</t>
    <rPh sb="0" eb="3">
      <t>ソウベツチョウ</t>
    </rPh>
    <phoneticPr fontId="1"/>
  </si>
  <si>
    <t>白老町</t>
    <rPh sb="0" eb="3">
      <t>シラオイチョウ</t>
    </rPh>
    <phoneticPr fontId="1"/>
  </si>
  <si>
    <t>安平町</t>
    <rPh sb="0" eb="3">
      <t>アビラチョウ</t>
    </rPh>
    <phoneticPr fontId="1"/>
  </si>
  <si>
    <t>厚真町</t>
    <rPh sb="0" eb="3">
      <t>アツマチョウ</t>
    </rPh>
    <phoneticPr fontId="1"/>
  </si>
  <si>
    <t>むかわ町</t>
    <rPh sb="3" eb="4">
      <t>チョウ</t>
    </rPh>
    <phoneticPr fontId="1"/>
  </si>
  <si>
    <t>前年度比</t>
    <rPh sb="0" eb="3">
      <t>ゼンネンド</t>
    </rPh>
    <rPh sb="3" eb="4">
      <t>ヒ</t>
    </rPh>
    <phoneticPr fontId="1"/>
  </si>
  <si>
    <t>振興局計</t>
    <rPh sb="0" eb="3">
      <t>シンコウキョク</t>
    </rPh>
    <rPh sb="3" eb="4">
      <t>ケイ</t>
    </rPh>
    <phoneticPr fontId="1"/>
  </si>
  <si>
    <t>対前年度比</t>
    <rPh sb="0" eb="1">
      <t>タイ</t>
    </rPh>
    <rPh sb="1" eb="5">
      <t>ゼンネンドヒ</t>
    </rPh>
    <phoneticPr fontId="1"/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</si>
  <si>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</si>
  <si>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</si>
  <si>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クラ</t>
    </rPh>
    <phoneticPr fontId="1"/>
  </si>
  <si>
    <t>下期計</t>
    <rPh sb="0" eb="2">
      <t>シモキ</t>
    </rPh>
    <rPh sb="2" eb="3">
      <t>ケイ</t>
    </rPh>
    <phoneticPr fontId="1"/>
  </si>
  <si>
    <t>(単位：入込総数→千人、宿泊客延数→千人泊、対前年度比→％)</t>
    <rPh sb="1" eb="3">
      <t>タンイ</t>
    </rPh>
    <rPh sb="4" eb="5">
      <t>イ</t>
    </rPh>
    <rPh sb="5" eb="6">
      <t>コ</t>
    </rPh>
    <rPh sb="6" eb="8">
      <t>ソウスウ</t>
    </rPh>
    <rPh sb="9" eb="11">
      <t>センニン</t>
    </rPh>
    <rPh sb="12" eb="14">
      <t>シュクハク</t>
    </rPh>
    <rPh sb="14" eb="15">
      <t>キャク</t>
    </rPh>
    <rPh sb="15" eb="16">
      <t>ノ</t>
    </rPh>
    <rPh sb="16" eb="17">
      <t>スウ</t>
    </rPh>
    <rPh sb="18" eb="20">
      <t>センニン</t>
    </rPh>
    <rPh sb="20" eb="21">
      <t>ハク</t>
    </rPh>
    <rPh sb="22" eb="23">
      <t>タイ</t>
    </rPh>
    <rPh sb="23" eb="25">
      <t>ゼンネン</t>
    </rPh>
    <rPh sb="25" eb="27">
      <t>ドヒ</t>
    </rPh>
    <phoneticPr fontId="1"/>
  </si>
  <si>
    <t>市町</t>
    <rPh sb="0" eb="2">
      <t>シチョウ</t>
    </rPh>
    <phoneticPr fontId="1"/>
  </si>
  <si>
    <t>前年度
（R３）</t>
    <rPh sb="0" eb="3">
      <t>ゼンネンド</t>
    </rPh>
    <phoneticPr fontId="1"/>
  </si>
  <si>
    <t>R３年度</t>
    <rPh sb="2" eb="3">
      <t>ネン</t>
    </rPh>
    <rPh sb="3" eb="4">
      <t>ド</t>
    </rPh>
    <phoneticPr fontId="1"/>
  </si>
  <si>
    <t>（単位：千人、％）</t>
    <rPh sb="1" eb="3">
      <t>タンイ</t>
    </rPh>
    <rPh sb="4" eb="6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</si>
</sst>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2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14" xfId="0" applyNumberFormat="1" applyBorder="1">
      <alignment vertical="center"/>
    </xf>
    <xf numFmtId="176" fontId="0" fillId="2" borderId="22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2" borderId="33" xfId="0" applyNumberFormat="1" applyFill="1" applyBorder="1">
      <alignment vertical="center"/>
    </xf>
    <xf numFmtId="176" fontId="0" fillId="0" borderId="33" xfId="0" applyNumberFormat="1" applyBorder="1">
      <alignment vertical="center"/>
    </xf>
    <xf numFmtId="176" fontId="0" fillId="0" borderId="3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14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6" fontId="0" fillId="3" borderId="22" xfId="0" applyNumberFormat="1" applyFill="1" applyBorder="1">
      <alignment vertical="center"/>
    </xf>
    <xf numFmtId="176" fontId="0" fillId="3" borderId="28" xfId="0" applyNumberFormat="1" applyFill="1" applyBorder="1">
      <alignment vertical="center"/>
    </xf>
    <xf numFmtId="176" fontId="0" fillId="3" borderId="23" xfId="0" applyNumberFormat="1" applyFill="1" applyBorder="1">
      <alignment vertical="center"/>
    </xf>
    <xf numFmtId="176" fontId="0" fillId="3" borderId="25" xfId="0" applyNumberFormat="1" applyFill="1" applyBorder="1">
      <alignment vertical="center"/>
    </xf>
    <xf numFmtId="176" fontId="0" fillId="3" borderId="30" xfId="0" applyNumberFormat="1" applyFill="1" applyBorder="1">
      <alignment vertical="center"/>
    </xf>
    <xf numFmtId="176" fontId="0" fillId="3" borderId="26" xfId="0" applyNumberFormat="1" applyFill="1" applyBorder="1">
      <alignment vertical="center"/>
    </xf>
    <xf numFmtId="0" fontId="0" fillId="0" borderId="0" xfId="0" applyFo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176" fontId="0" fillId="5" borderId="12" xfId="0" applyNumberFormat="1" applyFill="1" applyBorder="1">
      <alignment vertical="center"/>
    </xf>
    <xf numFmtId="176" fontId="0" fillId="5" borderId="16" xfId="0" applyNumberFormat="1" applyFill="1" applyBorder="1">
      <alignment vertical="center"/>
    </xf>
    <xf numFmtId="176" fontId="0" fillId="5" borderId="27" xfId="0" applyNumberFormat="1" applyFill="1" applyBorder="1">
      <alignment vertical="center"/>
    </xf>
    <xf numFmtId="176" fontId="0" fillId="5" borderId="23" xfId="0" applyNumberFormat="1" applyFill="1" applyBorder="1">
      <alignment vertical="center"/>
    </xf>
    <xf numFmtId="176" fontId="0" fillId="5" borderId="29" xfId="0" applyNumberFormat="1" applyFill="1" applyBorder="1">
      <alignment vertical="center"/>
    </xf>
    <xf numFmtId="176" fontId="0" fillId="5" borderId="26" xfId="0" applyNumberFormat="1" applyFill="1" applyBorder="1">
      <alignment vertical="center"/>
    </xf>
    <xf numFmtId="0" fontId="0" fillId="5" borderId="39" xfId="0" applyFill="1" applyBorder="1" applyAlignment="1">
      <alignment horizontal="center" vertical="center"/>
    </xf>
    <xf numFmtId="176" fontId="0" fillId="5" borderId="40" xfId="0" applyNumberFormat="1" applyFill="1" applyBorder="1">
      <alignment vertical="center"/>
    </xf>
    <xf numFmtId="176" fontId="0" fillId="5" borderId="20" xfId="0" applyNumberFormat="1" applyFill="1" applyBorder="1">
      <alignment vertical="center"/>
    </xf>
    <xf numFmtId="176" fontId="0" fillId="5" borderId="21" xfId="0" applyNumberFormat="1" applyFill="1" applyBorder="1">
      <alignment vertical="center"/>
    </xf>
    <xf numFmtId="176" fontId="0" fillId="5" borderId="24" xfId="0" applyNumberFormat="1" applyFill="1" applyBorder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Border="1">
      <alignment vertical="center"/>
    </xf>
    <xf numFmtId="176" fontId="0" fillId="5" borderId="48" xfId="0" applyNumberFormat="1" applyFill="1" applyBorder="1">
      <alignment vertical="center"/>
    </xf>
    <xf numFmtId="0" fontId="0" fillId="0" borderId="49" xfId="0" applyBorder="1">
      <alignment vertical="center"/>
    </xf>
    <xf numFmtId="176" fontId="0" fillId="5" borderId="53" xfId="0" applyNumberFormat="1" applyFill="1" applyBorder="1">
      <alignment vertical="center"/>
    </xf>
    <xf numFmtId="0" fontId="0" fillId="5" borderId="4" xfId="0" applyFill="1" applyBorder="1" applyAlignment="1">
      <alignment horizontal="center" vertical="center" shrinkToFit="1"/>
    </xf>
    <xf numFmtId="176" fontId="0" fillId="0" borderId="1" xfId="0" applyNumberFormat="1" applyFont="1" applyBorder="1">
      <alignment vertical="center"/>
    </xf>
    <xf numFmtId="176" fontId="0" fillId="4" borderId="1" xfId="0" applyNumberFormat="1" applyFont="1" applyFill="1" applyBorder="1">
      <alignment vertical="center"/>
    </xf>
    <xf numFmtId="176" fontId="0" fillId="0" borderId="10" xfId="0" applyNumberFormat="1" applyFont="1" applyBorder="1">
      <alignment vertical="center"/>
    </xf>
    <xf numFmtId="176" fontId="0" fillId="3" borderId="1" xfId="0" applyNumberFormat="1" applyFont="1" applyFill="1" applyBorder="1">
      <alignment vertical="center"/>
    </xf>
    <xf numFmtId="176" fontId="0" fillId="3" borderId="11" xfId="0" applyNumberFormat="1" applyFont="1" applyFill="1" applyBorder="1">
      <alignment vertical="center"/>
    </xf>
    <xf numFmtId="176" fontId="0" fillId="3" borderId="9" xfId="0" applyNumberFormat="1" applyFont="1" applyFill="1" applyBorder="1">
      <alignment vertical="center"/>
    </xf>
    <xf numFmtId="176" fontId="0" fillId="5" borderId="8" xfId="0" applyNumberFormat="1" applyFont="1" applyFill="1" applyBorder="1">
      <alignment vertical="center"/>
    </xf>
    <xf numFmtId="176" fontId="0" fillId="5" borderId="40" xfId="0" applyNumberFormat="1" applyFont="1" applyFill="1" applyBorder="1">
      <alignment vertical="center"/>
    </xf>
    <xf numFmtId="176" fontId="0" fillId="0" borderId="14" xfId="0" applyNumberFormat="1" applyFont="1" applyBorder="1">
      <alignment vertical="center"/>
    </xf>
    <xf numFmtId="176" fontId="0" fillId="4" borderId="35" xfId="0" applyNumberFormat="1" applyFont="1" applyFill="1" applyBorder="1">
      <alignment vertical="center"/>
    </xf>
    <xf numFmtId="176" fontId="0" fillId="4" borderId="14" xfId="0" applyNumberFormat="1" applyFont="1" applyFill="1" applyBorder="1">
      <alignment vertical="center"/>
    </xf>
    <xf numFmtId="176" fontId="0" fillId="4" borderId="37" xfId="0" applyNumberFormat="1" applyFont="1" applyFill="1" applyBorder="1">
      <alignment vertical="center"/>
    </xf>
    <xf numFmtId="176" fontId="0" fillId="0" borderId="15" xfId="0" applyNumberFormat="1" applyFont="1" applyBorder="1">
      <alignment vertical="center"/>
    </xf>
    <xf numFmtId="176" fontId="0" fillId="3" borderId="14" xfId="0" applyNumberFormat="1" applyFont="1" applyFill="1" applyBorder="1">
      <alignment vertical="center"/>
    </xf>
    <xf numFmtId="176" fontId="0" fillId="3" borderId="13" xfId="0" applyNumberFormat="1" applyFont="1" applyFill="1" applyBorder="1">
      <alignment vertical="center"/>
    </xf>
    <xf numFmtId="176" fontId="0" fillId="3" borderId="16" xfId="0" applyNumberFormat="1" applyFont="1" applyFill="1" applyBorder="1">
      <alignment vertical="center"/>
    </xf>
    <xf numFmtId="176" fontId="0" fillId="5" borderId="12" xfId="0" applyNumberFormat="1" applyFont="1" applyFill="1" applyBorder="1">
      <alignment vertical="center"/>
    </xf>
    <xf numFmtId="176" fontId="0" fillId="5" borderId="20" xfId="0" applyNumberFormat="1" applyFont="1" applyFill="1" applyBorder="1">
      <alignment vertical="center"/>
    </xf>
    <xf numFmtId="176" fontId="0" fillId="2" borderId="28" xfId="0" applyNumberFormat="1" applyFont="1" applyFill="1" applyBorder="1">
      <alignment vertical="center"/>
    </xf>
    <xf numFmtId="176" fontId="0" fillId="4" borderId="22" xfId="0" applyNumberFormat="1" applyFont="1" applyFill="1" applyBorder="1">
      <alignment vertical="center"/>
    </xf>
    <xf numFmtId="176" fontId="0" fillId="2" borderId="22" xfId="0" applyNumberFormat="1" applyFont="1" applyFill="1" applyBorder="1">
      <alignment vertical="center"/>
    </xf>
    <xf numFmtId="176" fontId="0" fillId="2" borderId="33" xfId="0" applyNumberFormat="1" applyFont="1" applyFill="1" applyBorder="1">
      <alignment vertical="center"/>
    </xf>
    <xf numFmtId="176" fontId="0" fillId="3" borderId="22" xfId="0" applyNumberFormat="1" applyFont="1" applyFill="1" applyBorder="1">
      <alignment vertical="center"/>
    </xf>
    <xf numFmtId="176" fontId="0" fillId="3" borderId="28" xfId="0" applyNumberFormat="1" applyFont="1" applyFill="1" applyBorder="1">
      <alignment vertical="center"/>
    </xf>
    <xf numFmtId="176" fontId="0" fillId="3" borderId="23" xfId="0" applyNumberFormat="1" applyFont="1" applyFill="1" applyBorder="1">
      <alignment vertical="center"/>
    </xf>
    <xf numFmtId="176" fontId="0" fillId="5" borderId="27" xfId="0" applyNumberFormat="1" applyFont="1" applyFill="1" applyBorder="1">
      <alignment vertical="center"/>
    </xf>
    <xf numFmtId="176" fontId="0" fillId="5" borderId="21" xfId="0" applyNumberFormat="1" applyFont="1" applyFill="1" applyBorder="1">
      <alignment vertical="center"/>
    </xf>
    <xf numFmtId="176" fontId="0" fillId="0" borderId="22" xfId="0" applyNumberFormat="1" applyFont="1" applyBorder="1">
      <alignment vertical="center"/>
    </xf>
    <xf numFmtId="176" fontId="0" fillId="0" borderId="33" xfId="0" applyNumberFormat="1" applyFont="1" applyBorder="1">
      <alignment vertical="center"/>
    </xf>
    <xf numFmtId="176" fontId="0" fillId="0" borderId="25" xfId="0" applyNumberFormat="1" applyFont="1" applyBorder="1">
      <alignment vertical="center"/>
    </xf>
    <xf numFmtId="176" fontId="0" fillId="4" borderId="25" xfId="0" applyNumberFormat="1" applyFont="1" applyFill="1" applyBorder="1">
      <alignment vertical="center"/>
    </xf>
    <xf numFmtId="176" fontId="0" fillId="4" borderId="36" xfId="0" applyNumberFormat="1" applyFont="1" applyFill="1" applyBorder="1">
      <alignment vertical="center"/>
    </xf>
    <xf numFmtId="176" fontId="0" fillId="0" borderId="32" xfId="0" applyNumberFormat="1" applyFont="1" applyBorder="1">
      <alignment vertical="center"/>
    </xf>
    <xf numFmtId="176" fontId="0" fillId="3" borderId="25" xfId="0" applyNumberFormat="1" applyFont="1" applyFill="1" applyBorder="1">
      <alignment vertical="center"/>
    </xf>
    <xf numFmtId="176" fontId="0" fillId="3" borderId="30" xfId="0" applyNumberFormat="1" applyFont="1" applyFill="1" applyBorder="1">
      <alignment vertical="center"/>
    </xf>
    <xf numFmtId="176" fontId="0" fillId="3" borderId="26" xfId="0" applyNumberFormat="1" applyFont="1" applyFill="1" applyBorder="1">
      <alignment vertical="center"/>
    </xf>
    <xf numFmtId="176" fontId="0" fillId="5" borderId="29" xfId="0" applyNumberFormat="1" applyFont="1" applyFill="1" applyBorder="1">
      <alignment vertical="center"/>
    </xf>
    <xf numFmtId="176" fontId="0" fillId="5" borderId="24" xfId="0" applyNumberFormat="1" applyFont="1" applyFill="1" applyBorder="1">
      <alignment vertical="center"/>
    </xf>
    <xf numFmtId="176" fontId="0" fillId="4" borderId="34" xfId="0" applyNumberFormat="1" applyFont="1" applyFill="1" applyBorder="1">
      <alignment vertical="center"/>
    </xf>
    <xf numFmtId="176" fontId="0" fillId="0" borderId="3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176" fontId="0" fillId="3" borderId="36" xfId="0" applyNumberFormat="1" applyFont="1" applyFill="1" applyBorder="1">
      <alignment vertical="center"/>
    </xf>
    <xf numFmtId="176" fontId="0" fillId="3" borderId="46" xfId="0" applyNumberFormat="1" applyFont="1" applyFill="1" applyBorder="1">
      <alignment vertical="center"/>
    </xf>
    <xf numFmtId="176" fontId="0" fillId="3" borderId="48" xfId="0" applyNumberFormat="1" applyFont="1" applyFill="1" applyBorder="1">
      <alignment vertical="center"/>
    </xf>
    <xf numFmtId="176" fontId="0" fillId="5" borderId="45" xfId="0" applyNumberFormat="1" applyFont="1" applyFill="1" applyBorder="1">
      <alignment vertical="center"/>
    </xf>
    <xf numFmtId="176" fontId="0" fillId="5" borderId="60" xfId="0" applyNumberFormat="1" applyFont="1" applyFill="1" applyBorder="1">
      <alignment vertical="center"/>
    </xf>
    <xf numFmtId="176" fontId="0" fillId="4" borderId="54" xfId="0" applyNumberFormat="1" applyFont="1" applyFill="1" applyBorder="1">
      <alignment vertical="center"/>
    </xf>
    <xf numFmtId="176" fontId="0" fillId="3" borderId="54" xfId="0" applyNumberFormat="1" applyFont="1" applyFill="1" applyBorder="1">
      <alignment vertical="center"/>
    </xf>
    <xf numFmtId="176" fontId="0" fillId="5" borderId="58" xfId="0" applyNumberFormat="1" applyFont="1" applyFill="1" applyBorder="1">
      <alignment vertical="center"/>
    </xf>
    <xf numFmtId="176" fontId="0" fillId="4" borderId="55" xfId="0" applyNumberFormat="1" applyFont="1" applyFill="1" applyBorder="1">
      <alignment vertical="center"/>
    </xf>
    <xf numFmtId="176" fontId="0" fillId="3" borderId="55" xfId="0" applyNumberFormat="1" applyFont="1" applyFill="1" applyBorder="1">
      <alignment vertical="center"/>
    </xf>
    <xf numFmtId="176" fontId="0" fillId="5" borderId="62" xfId="0" applyNumberFormat="1" applyFont="1" applyFill="1" applyBorder="1">
      <alignment vertical="center"/>
    </xf>
    <xf numFmtId="176" fontId="0" fillId="4" borderId="56" xfId="0" applyNumberFormat="1" applyFont="1" applyFill="1" applyBorder="1">
      <alignment vertical="center"/>
    </xf>
    <xf numFmtId="176" fontId="0" fillId="3" borderId="56" xfId="0" applyNumberFormat="1" applyFont="1" applyFill="1" applyBorder="1">
      <alignment vertical="center"/>
    </xf>
    <xf numFmtId="176" fontId="0" fillId="5" borderId="59" xfId="0" applyNumberFormat="1" applyFont="1" applyFill="1" applyBorder="1">
      <alignment vertical="center"/>
    </xf>
    <xf numFmtId="176" fontId="0" fillId="4" borderId="57" xfId="0" applyNumberFormat="1" applyFont="1" applyFill="1" applyBorder="1">
      <alignment vertical="center"/>
    </xf>
    <xf numFmtId="176" fontId="0" fillId="3" borderId="57" xfId="0" applyNumberFormat="1" applyFont="1" applyFill="1" applyBorder="1">
      <alignment vertical="center"/>
    </xf>
    <xf numFmtId="176" fontId="0" fillId="5" borderId="63" xfId="0" applyNumberFormat="1" applyFont="1" applyFill="1" applyBorder="1">
      <alignment vertical="center"/>
    </xf>
    <xf numFmtId="176" fontId="0" fillId="0" borderId="51" xfId="0" applyNumberFormat="1" applyFont="1" applyBorder="1">
      <alignment vertical="center"/>
    </xf>
    <xf numFmtId="176" fontId="0" fillId="4" borderId="51" xfId="0" applyNumberFormat="1" applyFont="1" applyFill="1" applyBorder="1">
      <alignment vertical="center"/>
    </xf>
    <xf numFmtId="176" fontId="0" fillId="0" borderId="52" xfId="0" applyNumberFormat="1" applyFont="1" applyBorder="1">
      <alignment vertical="center"/>
    </xf>
    <xf numFmtId="176" fontId="0" fillId="3" borderId="51" xfId="0" applyNumberFormat="1" applyFont="1" applyFill="1" applyBorder="1">
      <alignment vertical="center"/>
    </xf>
    <xf numFmtId="176" fontId="0" fillId="3" borderId="50" xfId="0" applyNumberFormat="1" applyFont="1" applyFill="1" applyBorder="1">
      <alignment vertical="center"/>
    </xf>
    <xf numFmtId="176" fontId="0" fillId="3" borderId="53" xfId="0" applyNumberFormat="1" applyFont="1" applyFill="1" applyBorder="1">
      <alignment vertical="center"/>
    </xf>
    <xf numFmtId="176" fontId="0" fillId="5" borderId="49" xfId="0" applyNumberFormat="1" applyFont="1" applyFill="1" applyBorder="1">
      <alignment vertical="center"/>
    </xf>
    <xf numFmtId="176" fontId="0" fillId="5" borderId="61" xfId="0" applyNumberFormat="1" applyFont="1" applyFill="1" applyBorder="1">
      <alignment vertical="center"/>
    </xf>
    <xf numFmtId="176" fontId="0" fillId="2" borderId="11" xfId="0" applyNumberFormat="1" applyFont="1" applyFill="1" applyBorder="1">
      <alignment vertical="center"/>
    </xf>
    <xf numFmtId="176" fontId="0" fillId="2" borderId="1" xfId="0" applyNumberFormat="1" applyFont="1" applyFill="1" applyBorder="1">
      <alignment vertical="center"/>
    </xf>
    <xf numFmtId="176" fontId="0" fillId="2" borderId="10" xfId="0" applyNumberFormat="1" applyFont="1" applyFill="1" applyBorder="1">
      <alignment vertical="center"/>
    </xf>
    <xf numFmtId="176" fontId="0" fillId="2" borderId="13" xfId="0" applyNumberFormat="1" applyFont="1" applyFill="1" applyBorder="1">
      <alignment vertical="center"/>
    </xf>
    <xf numFmtId="176" fontId="0" fillId="2" borderId="14" xfId="0" applyNumberFormat="1" applyFont="1" applyFill="1" applyBorder="1">
      <alignment vertical="center"/>
    </xf>
    <xf numFmtId="176" fontId="0" fillId="2" borderId="15" xfId="0" applyNumberFormat="1" applyFont="1" applyFill="1" applyBorder="1">
      <alignment vertical="center"/>
    </xf>
    <xf numFmtId="176" fontId="0" fillId="2" borderId="30" xfId="0" applyNumberFormat="1" applyFont="1" applyFill="1" applyBorder="1">
      <alignment vertical="center"/>
    </xf>
    <xf numFmtId="176" fontId="0" fillId="2" borderId="25" xfId="0" applyNumberFormat="1" applyFont="1" applyFill="1" applyBorder="1">
      <alignment vertical="center"/>
    </xf>
    <xf numFmtId="176" fontId="0" fillId="2" borderId="32" xfId="0" applyNumberFormat="1" applyFont="1" applyFill="1" applyBorder="1">
      <alignment vertical="center"/>
    </xf>
    <xf numFmtId="176" fontId="0" fillId="0" borderId="43" xfId="0" applyNumberFormat="1" applyFont="1" applyBorder="1">
      <alignment vertical="center"/>
    </xf>
    <xf numFmtId="176" fontId="0" fillId="2" borderId="44" xfId="0" applyNumberFormat="1" applyFont="1" applyFill="1" applyBorder="1">
      <alignment vertical="center"/>
    </xf>
    <xf numFmtId="176" fontId="0" fillId="0" borderId="35" xfId="0" applyNumberFormat="1" applyFont="1" applyBorder="1">
      <alignment vertical="center"/>
    </xf>
    <xf numFmtId="176" fontId="0" fillId="2" borderId="26" xfId="0" applyNumberFormat="1" applyFont="1" applyFill="1" applyBorder="1">
      <alignment vertical="center"/>
    </xf>
    <xf numFmtId="0" fontId="0" fillId="0" borderId="0" xfId="0" applyFont="1" applyBorder="1">
      <alignment vertical="center"/>
    </xf>
    <xf numFmtId="176" fontId="0" fillId="0" borderId="66" xfId="0" applyNumberFormat="1" applyFont="1" applyBorder="1">
      <alignment vertical="center"/>
    </xf>
    <xf numFmtId="176" fontId="0" fillId="0" borderId="20" xfId="0" applyNumberFormat="1" applyFont="1" applyBorder="1">
      <alignment vertical="center"/>
    </xf>
    <xf numFmtId="176" fontId="0" fillId="2" borderId="59" xfId="0" applyNumberFormat="1" applyFont="1" applyFill="1" applyBorder="1">
      <alignment vertical="center"/>
    </xf>
    <xf numFmtId="176" fontId="0" fillId="0" borderId="21" xfId="0" applyNumberFormat="1" applyFont="1" applyBorder="1">
      <alignment vertical="center"/>
    </xf>
    <xf numFmtId="176" fontId="0" fillId="0" borderId="24" xfId="0" applyNumberFormat="1" applyFont="1" applyBorder="1">
      <alignment vertical="center"/>
    </xf>
    <xf numFmtId="176" fontId="0" fillId="0" borderId="11" xfId="0" applyNumberFormat="1" applyFont="1" applyBorder="1">
      <alignment vertical="center"/>
    </xf>
    <xf numFmtId="176" fontId="0" fillId="0" borderId="13" xfId="0" applyNumberFormat="1" applyFont="1" applyBorder="1">
      <alignment vertical="center"/>
    </xf>
    <xf numFmtId="176" fontId="0" fillId="0" borderId="28" xfId="0" applyNumberFormat="1" applyFont="1" applyBorder="1">
      <alignment vertical="center"/>
    </xf>
    <xf numFmtId="176" fontId="0" fillId="0" borderId="30" xfId="0" applyNumberFormat="1" applyFont="1" applyBorder="1">
      <alignment vertical="center"/>
    </xf>
    <xf numFmtId="176" fontId="0" fillId="0" borderId="46" xfId="0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42" xfId="0" applyNumberFormat="1" applyFont="1" applyBorder="1">
      <alignment vertical="center"/>
    </xf>
    <xf numFmtId="176" fontId="0" fillId="2" borderId="22" xfId="0" applyNumberFormat="1" applyFont="1" applyFill="1" applyBorder="1" applyAlignment="1">
      <alignment horizontal="right" vertical="center"/>
    </xf>
    <xf numFmtId="176" fontId="0" fillId="2" borderId="24" xfId="0" applyNumberFormat="1" applyFont="1" applyFill="1" applyBorder="1">
      <alignment vertical="center"/>
    </xf>
    <xf numFmtId="0" fontId="0" fillId="0" borderId="67" xfId="0" applyFont="1" applyBorder="1">
      <alignment vertical="center"/>
    </xf>
    <xf numFmtId="0" fontId="0" fillId="0" borderId="68" xfId="0" applyFont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65" xfId="0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tabSelected="1" workbookViewId="0">
      <selection activeCell="G5" sqref="G5"/>
    </sheetView>
  </sheetViews>
  <sheetFormatPr defaultRowHeight="13" x14ac:dyDescent="0.2"/>
  <sheetData>
    <row r="1" spans="1:23" ht="13.5" thickBot="1" x14ac:dyDescent="0.25">
      <c r="I1" s="167" t="s">
        <v>42</v>
      </c>
      <c r="J1" s="167"/>
      <c r="K1" s="167"/>
      <c r="W1" s="16" t="s">
        <v>38</v>
      </c>
    </row>
    <row r="2" spans="1:23" ht="13.5" thickBot="1" x14ac:dyDescent="0.25">
      <c r="A2" s="2" t="s">
        <v>39</v>
      </c>
      <c r="B2" s="2" t="s">
        <v>0</v>
      </c>
      <c r="C2" s="6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9" t="s">
        <v>34</v>
      </c>
      <c r="J2" s="40" t="s">
        <v>35</v>
      </c>
      <c r="K2" s="39" t="s">
        <v>36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7" t="s">
        <v>12</v>
      </c>
      <c r="R2" s="23" t="s">
        <v>37</v>
      </c>
      <c r="S2" s="24" t="s">
        <v>35</v>
      </c>
      <c r="T2" s="25" t="s">
        <v>36</v>
      </c>
      <c r="U2" s="41" t="s">
        <v>13</v>
      </c>
      <c r="V2" s="50" t="s">
        <v>41</v>
      </c>
      <c r="W2" s="60" t="s">
        <v>33</v>
      </c>
    </row>
    <row r="3" spans="1:23" x14ac:dyDescent="0.2">
      <c r="A3" s="162" t="s">
        <v>14</v>
      </c>
      <c r="B3" s="3" t="s">
        <v>17</v>
      </c>
      <c r="C3" s="146">
        <v>104.7</v>
      </c>
      <c r="D3" s="61">
        <v>162.9</v>
      </c>
      <c r="E3" s="61">
        <v>108.4</v>
      </c>
      <c r="F3" s="61">
        <v>171.8</v>
      </c>
      <c r="G3" s="61">
        <v>188.9</v>
      </c>
      <c r="H3" s="61">
        <v>170.2</v>
      </c>
      <c r="I3" s="99">
        <f>SUM(C3:H3)</f>
        <v>906.89999999999986</v>
      </c>
      <c r="J3" s="62">
        <v>493.5</v>
      </c>
      <c r="K3" s="62">
        <f t="shared" ref="K3:K66" si="0">I3/J3*100</f>
        <v>183.76899696048631</v>
      </c>
      <c r="L3" s="61">
        <v>152.4</v>
      </c>
      <c r="M3" s="5">
        <v>97.7</v>
      </c>
      <c r="N3" s="5">
        <v>37.6</v>
      </c>
      <c r="O3" s="5">
        <v>40.799999999999997</v>
      </c>
      <c r="P3" s="5">
        <v>29.3</v>
      </c>
      <c r="Q3" s="18">
        <v>61.4</v>
      </c>
      <c r="R3" s="26">
        <f>SUM(L3:Q3)</f>
        <v>419.20000000000005</v>
      </c>
      <c r="S3" s="27">
        <v>343.2</v>
      </c>
      <c r="T3" s="28">
        <f>R3/S3*100</f>
        <v>122.14452214452216</v>
      </c>
      <c r="U3" s="42">
        <f t="shared" ref="U3:U66" si="1">SUM(C3:H3,L3:Q3)</f>
        <v>1326.1</v>
      </c>
      <c r="V3" s="51">
        <f>J3+S3</f>
        <v>836.7</v>
      </c>
      <c r="W3" s="43">
        <f t="shared" ref="W3:W66" si="2">U3/V3*100</f>
        <v>158.49169355802556</v>
      </c>
    </row>
    <row r="4" spans="1:23" x14ac:dyDescent="0.2">
      <c r="A4" s="163"/>
      <c r="B4" s="7" t="s">
        <v>18</v>
      </c>
      <c r="C4" s="142">
        <v>26.2</v>
      </c>
      <c r="D4" s="69">
        <v>44.4</v>
      </c>
      <c r="E4" s="69">
        <v>27.5</v>
      </c>
      <c r="F4" s="69">
        <v>39.1</v>
      </c>
      <c r="G4" s="69">
        <v>50.3</v>
      </c>
      <c r="H4" s="69">
        <v>47.1</v>
      </c>
      <c r="I4" s="71">
        <f t="shared" ref="I4:I7" si="3">SUM(C4:H4)</f>
        <v>234.6</v>
      </c>
      <c r="J4" s="71">
        <v>293.2</v>
      </c>
      <c r="K4" s="72">
        <f t="shared" si="0"/>
        <v>80.013642564802183</v>
      </c>
      <c r="L4" s="69">
        <v>47.1</v>
      </c>
      <c r="M4" s="9">
        <v>25.6</v>
      </c>
      <c r="N4" s="9">
        <v>11.9</v>
      </c>
      <c r="O4" s="9">
        <v>12.1</v>
      </c>
      <c r="P4" s="9">
        <v>9.1999999999999993</v>
      </c>
      <c r="Q4" s="19">
        <v>17.8</v>
      </c>
      <c r="R4" s="29">
        <f>SUM(L4:Q4)</f>
        <v>123.7</v>
      </c>
      <c r="S4" s="30">
        <v>92.9</v>
      </c>
      <c r="T4" s="31">
        <f t="shared" ref="T4:T67" si="4">R4/S4*100</f>
        <v>133.15392895586652</v>
      </c>
      <c r="U4" s="44">
        <f t="shared" si="1"/>
        <v>358.3</v>
      </c>
      <c r="V4" s="52">
        <f>J4+S4</f>
        <v>386.1</v>
      </c>
      <c r="W4" s="45">
        <f t="shared" si="2"/>
        <v>92.799792799792797</v>
      </c>
    </row>
    <row r="5" spans="1:23" x14ac:dyDescent="0.2">
      <c r="A5" s="163"/>
      <c r="B5" s="7" t="s">
        <v>19</v>
      </c>
      <c r="C5" s="143">
        <v>78.5</v>
      </c>
      <c r="D5" s="81">
        <v>118.5</v>
      </c>
      <c r="E5" s="81">
        <v>80.900000000000006</v>
      </c>
      <c r="F5" s="81">
        <v>132.69999999999999</v>
      </c>
      <c r="G5" s="81">
        <v>138.6</v>
      </c>
      <c r="H5" s="79">
        <v>123.1</v>
      </c>
      <c r="I5" s="70">
        <f t="shared" si="3"/>
        <v>672.3</v>
      </c>
      <c r="J5" s="80">
        <v>200.3</v>
      </c>
      <c r="K5" s="80">
        <f t="shared" si="0"/>
        <v>335.64653020469291</v>
      </c>
      <c r="L5" s="81">
        <v>105.3</v>
      </c>
      <c r="M5" s="10">
        <v>72.099999999999994</v>
      </c>
      <c r="N5" s="10">
        <v>25.7</v>
      </c>
      <c r="O5" s="10">
        <v>28.7</v>
      </c>
      <c r="P5" s="10">
        <v>20.100000000000001</v>
      </c>
      <c r="Q5" s="20">
        <v>43.6</v>
      </c>
      <c r="R5" s="32">
        <f t="shared" ref="R5:R68" si="5">SUM(L5:Q5)</f>
        <v>295.49999999999994</v>
      </c>
      <c r="S5" s="33">
        <v>250.3</v>
      </c>
      <c r="T5" s="34">
        <f t="shared" si="4"/>
        <v>118.05833000399517</v>
      </c>
      <c r="U5" s="46">
        <f t="shared" si="1"/>
        <v>967.80000000000007</v>
      </c>
      <c r="V5" s="53">
        <f>J5+S5</f>
        <v>450.6</v>
      </c>
      <c r="W5" s="47">
        <f t="shared" si="2"/>
        <v>214.78029294274302</v>
      </c>
    </row>
    <row r="6" spans="1:23" x14ac:dyDescent="0.2">
      <c r="A6" s="163"/>
      <c r="B6" s="7" t="s">
        <v>20</v>
      </c>
      <c r="C6" s="143">
        <v>90.8</v>
      </c>
      <c r="D6" s="81">
        <v>148.69999999999999</v>
      </c>
      <c r="E6" s="81">
        <v>93.1</v>
      </c>
      <c r="F6" s="81">
        <v>152.80000000000001</v>
      </c>
      <c r="G6" s="81">
        <v>169.9</v>
      </c>
      <c r="H6" s="79">
        <v>153.6</v>
      </c>
      <c r="I6" s="80">
        <f t="shared" si="3"/>
        <v>808.90000000000009</v>
      </c>
      <c r="J6" s="80">
        <v>421.3</v>
      </c>
      <c r="K6" s="80">
        <f t="shared" si="0"/>
        <v>192.00094944220271</v>
      </c>
      <c r="L6" s="81">
        <v>127.9</v>
      </c>
      <c r="M6" s="10">
        <v>75.5</v>
      </c>
      <c r="N6" s="10">
        <v>17</v>
      </c>
      <c r="O6" s="10">
        <v>21.4</v>
      </c>
      <c r="P6" s="10">
        <v>10.1</v>
      </c>
      <c r="Q6" s="20">
        <v>38.6</v>
      </c>
      <c r="R6" s="32">
        <f t="shared" si="5"/>
        <v>290.5</v>
      </c>
      <c r="S6" s="33">
        <v>272.7</v>
      </c>
      <c r="T6" s="34">
        <f t="shared" si="4"/>
        <v>106.52731939860654</v>
      </c>
      <c r="U6" s="46">
        <f t="shared" si="1"/>
        <v>1099.4000000000001</v>
      </c>
      <c r="V6" s="53">
        <f t="shared" ref="V6:V68" si="6">J6+S6</f>
        <v>694</v>
      </c>
      <c r="W6" s="47">
        <f t="shared" si="2"/>
        <v>158.41498559077812</v>
      </c>
    </row>
    <row r="7" spans="1:23" x14ac:dyDescent="0.2">
      <c r="A7" s="163"/>
      <c r="B7" s="7" t="s">
        <v>21</v>
      </c>
      <c r="C7" s="144">
        <v>13.9</v>
      </c>
      <c r="D7" s="88">
        <v>14.2</v>
      </c>
      <c r="E7" s="88">
        <v>15.3</v>
      </c>
      <c r="F7" s="88">
        <v>19</v>
      </c>
      <c r="G7" s="88">
        <v>19</v>
      </c>
      <c r="H7" s="88">
        <v>16.600000000000001</v>
      </c>
      <c r="I7" s="80">
        <f t="shared" si="3"/>
        <v>98</v>
      </c>
      <c r="J7" s="80">
        <v>72.2</v>
      </c>
      <c r="K7" s="80">
        <f t="shared" si="0"/>
        <v>135.73407202216066</v>
      </c>
      <c r="L7" s="88">
        <v>24.5</v>
      </c>
      <c r="M7" s="11">
        <v>22.2</v>
      </c>
      <c r="N7" s="11">
        <v>20.6</v>
      </c>
      <c r="O7" s="11">
        <v>19.399999999999999</v>
      </c>
      <c r="P7" s="11">
        <v>19.2</v>
      </c>
      <c r="Q7" s="21">
        <v>22.8</v>
      </c>
      <c r="R7" s="32">
        <f t="shared" si="5"/>
        <v>128.70000000000002</v>
      </c>
      <c r="S7" s="33">
        <v>70.5</v>
      </c>
      <c r="T7" s="34">
        <f t="shared" si="4"/>
        <v>182.55319148936172</v>
      </c>
      <c r="U7" s="46">
        <f t="shared" si="1"/>
        <v>226.7</v>
      </c>
      <c r="V7" s="53">
        <f t="shared" si="6"/>
        <v>142.69999999999999</v>
      </c>
      <c r="W7" s="47">
        <f t="shared" si="2"/>
        <v>158.864751226349</v>
      </c>
    </row>
    <row r="8" spans="1:23" ht="13.5" thickBot="1" x14ac:dyDescent="0.25">
      <c r="A8" s="164"/>
      <c r="B8" s="8" t="s">
        <v>22</v>
      </c>
      <c r="C8" s="145">
        <v>24.2</v>
      </c>
      <c r="D8" s="90">
        <v>23.5</v>
      </c>
      <c r="E8" s="90">
        <v>26.1</v>
      </c>
      <c r="F8" s="90">
        <v>28.7</v>
      </c>
      <c r="G8" s="90">
        <v>29</v>
      </c>
      <c r="H8" s="90">
        <v>26.9</v>
      </c>
      <c r="I8" s="91">
        <f>SUM(C8:H8)</f>
        <v>158.4</v>
      </c>
      <c r="J8" s="91">
        <v>112.2</v>
      </c>
      <c r="K8" s="92">
        <f t="shared" si="0"/>
        <v>141.1764705882353</v>
      </c>
      <c r="L8" s="90">
        <v>31.6</v>
      </c>
      <c r="M8" s="12">
        <v>35.799999999999997</v>
      </c>
      <c r="N8" s="12">
        <v>40.4</v>
      </c>
      <c r="O8" s="12">
        <v>45.5</v>
      </c>
      <c r="P8" s="12">
        <v>46.7</v>
      </c>
      <c r="Q8" s="22">
        <v>58.2</v>
      </c>
      <c r="R8" s="35">
        <f t="shared" si="5"/>
        <v>258.2</v>
      </c>
      <c r="S8" s="36">
        <v>123.9</v>
      </c>
      <c r="T8" s="37">
        <f t="shared" si="4"/>
        <v>208.39386602098466</v>
      </c>
      <c r="U8" s="48">
        <f>SUM(C8:H8,L8:Q8)</f>
        <v>416.59999999999997</v>
      </c>
      <c r="V8" s="54">
        <f t="shared" si="6"/>
        <v>236.10000000000002</v>
      </c>
      <c r="W8" s="49">
        <f t="shared" si="2"/>
        <v>176.4506565014824</v>
      </c>
    </row>
    <row r="9" spans="1:23" x14ac:dyDescent="0.2">
      <c r="A9" s="162" t="s">
        <v>15</v>
      </c>
      <c r="B9" s="3" t="s">
        <v>17</v>
      </c>
      <c r="C9" s="146">
        <v>139.6</v>
      </c>
      <c r="D9" s="61">
        <v>184</v>
      </c>
      <c r="E9" s="61">
        <v>175.5</v>
      </c>
      <c r="F9" s="61">
        <v>270.7</v>
      </c>
      <c r="G9" s="61">
        <v>384.1</v>
      </c>
      <c r="H9" s="61">
        <v>267.2</v>
      </c>
      <c r="I9" s="62">
        <f>SUM(C9:H9)</f>
        <v>1421.1000000000001</v>
      </c>
      <c r="J9" s="62">
        <v>787</v>
      </c>
      <c r="K9" s="62">
        <f t="shared" si="0"/>
        <v>180.57179161372301</v>
      </c>
      <c r="L9" s="61">
        <v>198.8</v>
      </c>
      <c r="M9" s="61">
        <v>131</v>
      </c>
      <c r="N9" s="61">
        <v>76.099999999999994</v>
      </c>
      <c r="O9" s="61">
        <v>68.2</v>
      </c>
      <c r="P9" s="61">
        <v>99.7</v>
      </c>
      <c r="Q9" s="63">
        <v>136.4</v>
      </c>
      <c r="R9" s="64">
        <f>SUM(L9:Q9)</f>
        <v>710.19999999999993</v>
      </c>
      <c r="S9" s="65">
        <v>695.2</v>
      </c>
      <c r="T9" s="66">
        <f t="shared" si="4"/>
        <v>102.15765247410815</v>
      </c>
      <c r="U9" s="67">
        <f>SUM(C9:H9,L9:Q9)</f>
        <v>2131.3000000000002</v>
      </c>
      <c r="V9" s="68">
        <f t="shared" si="6"/>
        <v>1482.2</v>
      </c>
      <c r="W9" s="43">
        <f t="shared" si="2"/>
        <v>143.7930103899609</v>
      </c>
    </row>
    <row r="10" spans="1:23" x14ac:dyDescent="0.2">
      <c r="A10" s="163"/>
      <c r="B10" s="4" t="s">
        <v>18</v>
      </c>
      <c r="C10" s="147">
        <v>51.7</v>
      </c>
      <c r="D10" s="69">
        <v>67.7</v>
      </c>
      <c r="E10" s="69">
        <v>67</v>
      </c>
      <c r="F10" s="69">
        <v>84.7</v>
      </c>
      <c r="G10" s="69">
        <v>104</v>
      </c>
      <c r="H10" s="69">
        <v>78.599999999999994</v>
      </c>
      <c r="I10" s="70">
        <f t="shared" ref="I10:I34" si="7">SUM(C10:H10)</f>
        <v>453.70000000000005</v>
      </c>
      <c r="J10" s="71">
        <v>213.7</v>
      </c>
      <c r="K10" s="72">
        <f t="shared" si="0"/>
        <v>212.30697239120263</v>
      </c>
      <c r="L10" s="69">
        <v>60.1</v>
      </c>
      <c r="M10" s="69">
        <v>41.9</v>
      </c>
      <c r="N10" s="69">
        <v>21.6</v>
      </c>
      <c r="O10" s="69">
        <v>21.2</v>
      </c>
      <c r="P10" s="69">
        <v>27.3</v>
      </c>
      <c r="Q10" s="73">
        <v>45.8</v>
      </c>
      <c r="R10" s="74">
        <f>SUM(L10:Q10)</f>
        <v>217.89999999999998</v>
      </c>
      <c r="S10" s="75">
        <v>207.2</v>
      </c>
      <c r="T10" s="76">
        <f t="shared" si="4"/>
        <v>105.16409266409266</v>
      </c>
      <c r="U10" s="77">
        <f t="shared" si="1"/>
        <v>671.6</v>
      </c>
      <c r="V10" s="78">
        <f t="shared" si="6"/>
        <v>420.9</v>
      </c>
      <c r="W10" s="45">
        <f t="shared" si="2"/>
        <v>159.56284153005467</v>
      </c>
    </row>
    <row r="11" spans="1:23" x14ac:dyDescent="0.2">
      <c r="A11" s="163"/>
      <c r="B11" s="13" t="s">
        <v>19</v>
      </c>
      <c r="C11" s="143">
        <v>87.9</v>
      </c>
      <c r="D11" s="81">
        <v>116.3</v>
      </c>
      <c r="E11" s="81">
        <v>108.5</v>
      </c>
      <c r="F11" s="81">
        <v>186</v>
      </c>
      <c r="G11" s="81">
        <v>280.10000000000002</v>
      </c>
      <c r="H11" s="79">
        <v>188.6</v>
      </c>
      <c r="I11" s="80">
        <f t="shared" si="7"/>
        <v>967.4</v>
      </c>
      <c r="J11" s="80">
        <v>573.29999999999995</v>
      </c>
      <c r="K11" s="80">
        <f t="shared" si="0"/>
        <v>168.74236874236874</v>
      </c>
      <c r="L11" s="81">
        <v>138.69999999999999</v>
      </c>
      <c r="M11" s="81">
        <v>89.1</v>
      </c>
      <c r="N11" s="81">
        <v>54.5</v>
      </c>
      <c r="O11" s="81">
        <v>47</v>
      </c>
      <c r="P11" s="81">
        <v>72.400000000000006</v>
      </c>
      <c r="Q11" s="82">
        <v>90.6</v>
      </c>
      <c r="R11" s="83">
        <f t="shared" si="5"/>
        <v>492.29999999999995</v>
      </c>
      <c r="S11" s="84">
        <v>488</v>
      </c>
      <c r="T11" s="85">
        <f t="shared" si="4"/>
        <v>100.8811475409836</v>
      </c>
      <c r="U11" s="86">
        <f t="shared" si="1"/>
        <v>1459.6999999999998</v>
      </c>
      <c r="V11" s="87">
        <f t="shared" si="6"/>
        <v>1061.3</v>
      </c>
      <c r="W11" s="47">
        <f t="shared" si="2"/>
        <v>137.53886742674078</v>
      </c>
    </row>
    <row r="12" spans="1:23" x14ac:dyDescent="0.2">
      <c r="A12" s="163"/>
      <c r="B12" s="13" t="s">
        <v>20</v>
      </c>
      <c r="C12" s="143">
        <v>130.30000000000001</v>
      </c>
      <c r="D12" s="81">
        <v>172.2</v>
      </c>
      <c r="E12" s="81">
        <v>164.4</v>
      </c>
      <c r="F12" s="81">
        <v>256.39999999999998</v>
      </c>
      <c r="G12" s="81">
        <v>366.2</v>
      </c>
      <c r="H12" s="79">
        <v>254.5</v>
      </c>
      <c r="I12" s="80">
        <f t="shared" si="7"/>
        <v>1344</v>
      </c>
      <c r="J12" s="80">
        <v>748</v>
      </c>
      <c r="K12" s="80">
        <f t="shared" si="0"/>
        <v>179.67914438502675</v>
      </c>
      <c r="L12" s="81">
        <v>189.7</v>
      </c>
      <c r="M12" s="81">
        <v>123.5</v>
      </c>
      <c r="N12" s="81">
        <v>68.8</v>
      </c>
      <c r="O12" s="81">
        <v>61.2</v>
      </c>
      <c r="P12" s="81">
        <v>93.4</v>
      </c>
      <c r="Q12" s="82">
        <v>128.6</v>
      </c>
      <c r="R12" s="83">
        <f t="shared" si="5"/>
        <v>665.2</v>
      </c>
      <c r="S12" s="84">
        <v>652.29999999999995</v>
      </c>
      <c r="T12" s="85">
        <f t="shared" si="4"/>
        <v>101.97761766058564</v>
      </c>
      <c r="U12" s="86">
        <f t="shared" si="1"/>
        <v>2009.2</v>
      </c>
      <c r="V12" s="87">
        <f t="shared" si="6"/>
        <v>1400.3</v>
      </c>
      <c r="W12" s="47">
        <f t="shared" si="2"/>
        <v>143.4835392415911</v>
      </c>
    </row>
    <row r="13" spans="1:23" x14ac:dyDescent="0.2">
      <c r="A13" s="163"/>
      <c r="B13" s="13" t="s">
        <v>21</v>
      </c>
      <c r="C13" s="148">
        <v>9.3000000000000007</v>
      </c>
      <c r="D13" s="88">
        <v>11.8</v>
      </c>
      <c r="E13" s="88">
        <v>11.1</v>
      </c>
      <c r="F13" s="88">
        <v>14.3</v>
      </c>
      <c r="G13" s="88">
        <v>17.899999999999999</v>
      </c>
      <c r="H13" s="88">
        <v>12.7</v>
      </c>
      <c r="I13" s="80">
        <f t="shared" si="7"/>
        <v>77.100000000000009</v>
      </c>
      <c r="J13" s="80">
        <v>39</v>
      </c>
      <c r="K13" s="80">
        <f t="shared" si="0"/>
        <v>197.69230769230774</v>
      </c>
      <c r="L13" s="88">
        <v>9.1</v>
      </c>
      <c r="M13" s="88">
        <v>7.5</v>
      </c>
      <c r="N13" s="88">
        <v>7.3</v>
      </c>
      <c r="O13" s="88">
        <v>7</v>
      </c>
      <c r="P13" s="88">
        <v>6.3</v>
      </c>
      <c r="Q13" s="89">
        <v>7.8</v>
      </c>
      <c r="R13" s="83">
        <f t="shared" si="5"/>
        <v>45</v>
      </c>
      <c r="S13" s="84">
        <v>42.9</v>
      </c>
      <c r="T13" s="85">
        <f t="shared" si="4"/>
        <v>104.89510489510489</v>
      </c>
      <c r="U13" s="86">
        <f t="shared" si="1"/>
        <v>122.1</v>
      </c>
      <c r="V13" s="87">
        <f t="shared" si="6"/>
        <v>81.900000000000006</v>
      </c>
      <c r="W13" s="47">
        <f t="shared" si="2"/>
        <v>149.08424908424905</v>
      </c>
    </row>
    <row r="14" spans="1:23" ht="13.5" thickBot="1" x14ac:dyDescent="0.25">
      <c r="A14" s="164"/>
      <c r="B14" s="14" t="s">
        <v>22</v>
      </c>
      <c r="C14" s="149">
        <v>13.1</v>
      </c>
      <c r="D14" s="90">
        <v>16.600000000000001</v>
      </c>
      <c r="E14" s="90">
        <v>16.899999999999999</v>
      </c>
      <c r="F14" s="90">
        <v>20.2</v>
      </c>
      <c r="G14" s="90">
        <v>24.5</v>
      </c>
      <c r="H14" s="90">
        <v>18</v>
      </c>
      <c r="I14" s="80">
        <f t="shared" si="7"/>
        <v>109.3</v>
      </c>
      <c r="J14" s="91">
        <v>62.8</v>
      </c>
      <c r="K14" s="92">
        <f t="shared" si="0"/>
        <v>174.04458598726114</v>
      </c>
      <c r="L14" s="90">
        <v>11.1</v>
      </c>
      <c r="M14" s="90">
        <v>8.8000000000000007</v>
      </c>
      <c r="N14" s="90">
        <v>8.5</v>
      </c>
      <c r="O14" s="90">
        <v>8</v>
      </c>
      <c r="P14" s="90">
        <v>7.9</v>
      </c>
      <c r="Q14" s="93">
        <v>9</v>
      </c>
      <c r="R14" s="94">
        <f t="shared" si="5"/>
        <v>53.3</v>
      </c>
      <c r="S14" s="95">
        <v>49.9</v>
      </c>
      <c r="T14" s="96">
        <f t="shared" si="4"/>
        <v>106.81362725450903</v>
      </c>
      <c r="U14" s="97">
        <f t="shared" si="1"/>
        <v>162.6</v>
      </c>
      <c r="V14" s="98">
        <f t="shared" si="6"/>
        <v>112.69999999999999</v>
      </c>
      <c r="W14" s="49">
        <f t="shared" si="2"/>
        <v>144.27684117125114</v>
      </c>
    </row>
    <row r="15" spans="1:23" x14ac:dyDescent="0.2">
      <c r="A15" s="162" t="s">
        <v>16</v>
      </c>
      <c r="B15" s="3" t="s">
        <v>17</v>
      </c>
      <c r="C15" s="146">
        <v>122.2</v>
      </c>
      <c r="D15" s="61">
        <v>181.3</v>
      </c>
      <c r="E15" s="61">
        <v>145.69999999999999</v>
      </c>
      <c r="F15" s="61">
        <v>179.4</v>
      </c>
      <c r="G15" s="61">
        <v>232.3</v>
      </c>
      <c r="H15" s="61">
        <v>193.1</v>
      </c>
      <c r="I15" s="99">
        <f t="shared" si="7"/>
        <v>1054</v>
      </c>
      <c r="J15" s="62">
        <v>527.4</v>
      </c>
      <c r="K15" s="62">
        <f t="shared" si="0"/>
        <v>199.84831247629884</v>
      </c>
      <c r="L15" s="61">
        <v>201.8</v>
      </c>
      <c r="M15" s="61">
        <v>198.1</v>
      </c>
      <c r="N15" s="61">
        <v>234.3</v>
      </c>
      <c r="O15" s="61">
        <v>234.2</v>
      </c>
      <c r="P15" s="61">
        <v>207.2</v>
      </c>
      <c r="Q15" s="63">
        <v>207.5</v>
      </c>
      <c r="R15" s="64">
        <f t="shared" si="5"/>
        <v>1283.1000000000001</v>
      </c>
      <c r="S15" s="65">
        <v>672.9</v>
      </c>
      <c r="T15" s="66">
        <f t="shared" si="4"/>
        <v>190.68212215782435</v>
      </c>
      <c r="U15" s="67">
        <f t="shared" si="1"/>
        <v>2337.1</v>
      </c>
      <c r="V15" s="68">
        <f t="shared" si="6"/>
        <v>1200.3</v>
      </c>
      <c r="W15" s="43">
        <f t="shared" si="2"/>
        <v>194.70965591935351</v>
      </c>
    </row>
    <row r="16" spans="1:23" x14ac:dyDescent="0.2">
      <c r="A16" s="163"/>
      <c r="B16" s="4" t="s">
        <v>18</v>
      </c>
      <c r="C16" s="147">
        <v>38.799999999999997</v>
      </c>
      <c r="D16" s="69">
        <v>63.8</v>
      </c>
      <c r="E16" s="69">
        <v>55.6</v>
      </c>
      <c r="F16" s="69">
        <v>77.900000000000006</v>
      </c>
      <c r="G16" s="69">
        <v>109.6</v>
      </c>
      <c r="H16" s="69">
        <v>84.7</v>
      </c>
      <c r="I16" s="71">
        <f t="shared" si="7"/>
        <v>430.4</v>
      </c>
      <c r="J16" s="71">
        <v>190.9</v>
      </c>
      <c r="K16" s="72">
        <f t="shared" si="0"/>
        <v>225.4583551597695</v>
      </c>
      <c r="L16" s="69">
        <v>89.9</v>
      </c>
      <c r="M16" s="69">
        <v>87.9</v>
      </c>
      <c r="N16" s="69">
        <v>110.1</v>
      </c>
      <c r="O16" s="69">
        <v>107.5</v>
      </c>
      <c r="P16" s="69">
        <v>94.2</v>
      </c>
      <c r="Q16" s="73">
        <v>84.3</v>
      </c>
      <c r="R16" s="74">
        <f t="shared" si="5"/>
        <v>573.9</v>
      </c>
      <c r="S16" s="75">
        <v>225.2</v>
      </c>
      <c r="T16" s="76">
        <f t="shared" si="4"/>
        <v>254.84014209591473</v>
      </c>
      <c r="U16" s="77">
        <f t="shared" si="1"/>
        <v>1004.3</v>
      </c>
      <c r="V16" s="78">
        <f t="shared" si="6"/>
        <v>416.1</v>
      </c>
      <c r="W16" s="45">
        <f t="shared" si="2"/>
        <v>241.36024993991825</v>
      </c>
    </row>
    <row r="17" spans="1:23" x14ac:dyDescent="0.2">
      <c r="A17" s="163"/>
      <c r="B17" s="13" t="s">
        <v>19</v>
      </c>
      <c r="C17" s="143">
        <v>83.4</v>
      </c>
      <c r="D17" s="81">
        <v>117.5</v>
      </c>
      <c r="E17" s="81">
        <v>90.1</v>
      </c>
      <c r="F17" s="81">
        <v>101.5</v>
      </c>
      <c r="G17" s="81">
        <v>122.7</v>
      </c>
      <c r="H17" s="79">
        <v>108.4</v>
      </c>
      <c r="I17" s="80">
        <f t="shared" si="7"/>
        <v>623.6</v>
      </c>
      <c r="J17" s="80">
        <v>336.5</v>
      </c>
      <c r="K17" s="80">
        <f t="shared" si="0"/>
        <v>185.31946508172362</v>
      </c>
      <c r="L17" s="81">
        <v>111.9</v>
      </c>
      <c r="M17" s="81">
        <v>110.2</v>
      </c>
      <c r="N17" s="81">
        <v>124.2</v>
      </c>
      <c r="O17" s="81">
        <v>126.7</v>
      </c>
      <c r="P17" s="81">
        <v>113</v>
      </c>
      <c r="Q17" s="81">
        <v>123.2</v>
      </c>
      <c r="R17" s="83">
        <f t="shared" si="5"/>
        <v>709.2</v>
      </c>
      <c r="S17" s="84">
        <v>447.7</v>
      </c>
      <c r="T17" s="85">
        <f t="shared" si="4"/>
        <v>158.40964931874024</v>
      </c>
      <c r="U17" s="86">
        <f t="shared" si="1"/>
        <v>1332.8000000000002</v>
      </c>
      <c r="V17" s="87">
        <f t="shared" si="6"/>
        <v>784.2</v>
      </c>
      <c r="W17" s="47">
        <f t="shared" si="2"/>
        <v>169.95664371333845</v>
      </c>
    </row>
    <row r="18" spans="1:23" x14ac:dyDescent="0.2">
      <c r="A18" s="163"/>
      <c r="B18" s="13" t="s">
        <v>20</v>
      </c>
      <c r="C18" s="143">
        <v>71.599999999999994</v>
      </c>
      <c r="D18" s="81">
        <v>115.1</v>
      </c>
      <c r="E18" s="81">
        <v>87.6</v>
      </c>
      <c r="F18" s="81">
        <v>116</v>
      </c>
      <c r="G18" s="81">
        <v>152.30000000000001</v>
      </c>
      <c r="H18" s="79">
        <v>122.3</v>
      </c>
      <c r="I18" s="80">
        <f t="shared" si="7"/>
        <v>664.89999999999986</v>
      </c>
      <c r="J18" s="80">
        <v>370.6</v>
      </c>
      <c r="K18" s="80">
        <f t="shared" si="0"/>
        <v>179.41176470588232</v>
      </c>
      <c r="L18" s="81">
        <v>127.3</v>
      </c>
      <c r="M18" s="81">
        <v>117.8</v>
      </c>
      <c r="N18" s="81">
        <v>142.9</v>
      </c>
      <c r="O18" s="81">
        <v>151.30000000000001</v>
      </c>
      <c r="P18" s="81">
        <v>135</v>
      </c>
      <c r="Q18" s="81">
        <v>124.3</v>
      </c>
      <c r="R18" s="83">
        <f t="shared" si="5"/>
        <v>798.59999999999991</v>
      </c>
      <c r="S18" s="84">
        <v>398.6</v>
      </c>
      <c r="T18" s="85">
        <f t="shared" si="4"/>
        <v>200.35122930255892</v>
      </c>
      <c r="U18" s="86">
        <f t="shared" si="1"/>
        <v>1463.4999999999998</v>
      </c>
      <c r="V18" s="87">
        <f t="shared" si="6"/>
        <v>769.2</v>
      </c>
      <c r="W18" s="47">
        <f t="shared" si="2"/>
        <v>190.26261050442014</v>
      </c>
    </row>
    <row r="19" spans="1:23" x14ac:dyDescent="0.2">
      <c r="A19" s="163"/>
      <c r="B19" s="13" t="s">
        <v>21</v>
      </c>
      <c r="C19" s="148">
        <v>50.6</v>
      </c>
      <c r="D19" s="88">
        <v>66.2</v>
      </c>
      <c r="E19" s="88">
        <v>58.1</v>
      </c>
      <c r="F19" s="88">
        <v>63.4</v>
      </c>
      <c r="G19" s="88">
        <v>80</v>
      </c>
      <c r="H19" s="88">
        <v>70.8</v>
      </c>
      <c r="I19" s="80">
        <f t="shared" si="7"/>
        <v>389.1</v>
      </c>
      <c r="J19" s="80">
        <v>156.80000000000001</v>
      </c>
      <c r="K19" s="80">
        <f t="shared" si="0"/>
        <v>248.1505102040816</v>
      </c>
      <c r="L19" s="88">
        <v>74.5</v>
      </c>
      <c r="M19" s="88">
        <v>80.3</v>
      </c>
      <c r="N19" s="88">
        <v>91.4</v>
      </c>
      <c r="O19" s="88">
        <v>82.9</v>
      </c>
      <c r="P19" s="88">
        <v>72.2</v>
      </c>
      <c r="Q19" s="89">
        <v>83.2</v>
      </c>
      <c r="R19" s="83">
        <f t="shared" si="5"/>
        <v>484.5</v>
      </c>
      <c r="S19" s="84">
        <v>274.3</v>
      </c>
      <c r="T19" s="85">
        <f t="shared" si="4"/>
        <v>176.63142544659132</v>
      </c>
      <c r="U19" s="86">
        <f t="shared" si="1"/>
        <v>873.6</v>
      </c>
      <c r="V19" s="87">
        <f t="shared" si="6"/>
        <v>431.1</v>
      </c>
      <c r="W19" s="47">
        <f t="shared" si="2"/>
        <v>202.64439805149615</v>
      </c>
    </row>
    <row r="20" spans="1:23" ht="13.5" thickBot="1" x14ac:dyDescent="0.25">
      <c r="A20" s="164"/>
      <c r="B20" s="14" t="s">
        <v>22</v>
      </c>
      <c r="C20" s="149">
        <v>50.6</v>
      </c>
      <c r="D20" s="90">
        <v>66.2</v>
      </c>
      <c r="E20" s="90">
        <v>58.2</v>
      </c>
      <c r="F20" s="90">
        <v>63.4</v>
      </c>
      <c r="G20" s="90">
        <v>80</v>
      </c>
      <c r="H20" s="90">
        <v>70.8</v>
      </c>
      <c r="I20" s="92">
        <f t="shared" si="7"/>
        <v>389.2</v>
      </c>
      <c r="J20" s="91">
        <v>157</v>
      </c>
      <c r="K20" s="92">
        <f t="shared" si="0"/>
        <v>247.8980891719745</v>
      </c>
      <c r="L20" s="90">
        <v>74.599999999999994</v>
      </c>
      <c r="M20" s="90">
        <v>80.400000000000006</v>
      </c>
      <c r="N20" s="90">
        <v>92</v>
      </c>
      <c r="O20" s="90">
        <v>83.3</v>
      </c>
      <c r="P20" s="90">
        <v>72.5</v>
      </c>
      <c r="Q20" s="93">
        <v>83.4</v>
      </c>
      <c r="R20" s="94">
        <f t="shared" si="5"/>
        <v>486.20000000000005</v>
      </c>
      <c r="S20" s="95">
        <v>274.5</v>
      </c>
      <c r="T20" s="96">
        <f t="shared" si="4"/>
        <v>177.12204007285976</v>
      </c>
      <c r="U20" s="97">
        <f t="shared" si="1"/>
        <v>875.39999999999986</v>
      </c>
      <c r="V20" s="98">
        <f t="shared" si="6"/>
        <v>431.5</v>
      </c>
      <c r="W20" s="49">
        <f t="shared" si="2"/>
        <v>202.87369640787944</v>
      </c>
    </row>
    <row r="21" spans="1:23" x14ac:dyDescent="0.2">
      <c r="A21" s="162" t="s">
        <v>23</v>
      </c>
      <c r="B21" s="3" t="s">
        <v>17</v>
      </c>
      <c r="C21" s="146">
        <v>126.8</v>
      </c>
      <c r="D21" s="61">
        <v>146.1</v>
      </c>
      <c r="E21" s="61">
        <v>140.80000000000001</v>
      </c>
      <c r="F21" s="61">
        <v>146.5</v>
      </c>
      <c r="G21" s="61">
        <v>142.5</v>
      </c>
      <c r="H21" s="61">
        <v>128.30000000000001</v>
      </c>
      <c r="I21" s="62">
        <f t="shared" si="7"/>
        <v>831</v>
      </c>
      <c r="J21" s="62">
        <v>611.9</v>
      </c>
      <c r="K21" s="62">
        <f t="shared" si="0"/>
        <v>135.80650433077301</v>
      </c>
      <c r="L21" s="61">
        <v>157.69999999999999</v>
      </c>
      <c r="M21" s="61">
        <v>128.4</v>
      </c>
      <c r="N21" s="61">
        <v>117.3</v>
      </c>
      <c r="O21" s="61">
        <v>104.6</v>
      </c>
      <c r="P21" s="61">
        <v>137.19999999999999</v>
      </c>
      <c r="Q21" s="63">
        <v>79.2</v>
      </c>
      <c r="R21" s="64">
        <f>SUM(L21:Q21)</f>
        <v>724.40000000000009</v>
      </c>
      <c r="S21" s="65">
        <v>570.9</v>
      </c>
      <c r="T21" s="66">
        <f t="shared" si="4"/>
        <v>126.88737081800667</v>
      </c>
      <c r="U21" s="67">
        <f t="shared" si="1"/>
        <v>1555.4</v>
      </c>
      <c r="V21" s="68">
        <f t="shared" si="6"/>
        <v>1182.8</v>
      </c>
      <c r="W21" s="43">
        <f t="shared" si="2"/>
        <v>131.50152181264795</v>
      </c>
    </row>
    <row r="22" spans="1:23" x14ac:dyDescent="0.2">
      <c r="A22" s="163"/>
      <c r="B22" s="4" t="s">
        <v>18</v>
      </c>
      <c r="C22" s="142">
        <v>3.1</v>
      </c>
      <c r="D22" s="69">
        <v>3.3</v>
      </c>
      <c r="E22" s="69">
        <v>6.9</v>
      </c>
      <c r="F22" s="69">
        <v>7.1</v>
      </c>
      <c r="G22" s="69">
        <v>8.3000000000000007</v>
      </c>
      <c r="H22" s="69">
        <v>5</v>
      </c>
      <c r="I22" s="70">
        <f t="shared" si="7"/>
        <v>33.700000000000003</v>
      </c>
      <c r="J22" s="71">
        <v>23.4</v>
      </c>
      <c r="K22" s="72">
        <f t="shared" si="0"/>
        <v>144.01709401709405</v>
      </c>
      <c r="L22" s="69">
        <v>6.2</v>
      </c>
      <c r="M22" s="69">
        <v>4.2</v>
      </c>
      <c r="N22" s="69">
        <v>5.0999999999999996</v>
      </c>
      <c r="O22" s="69">
        <v>6.5</v>
      </c>
      <c r="P22" s="69">
        <v>0.3</v>
      </c>
      <c r="Q22" s="73">
        <v>2.9</v>
      </c>
      <c r="R22" s="74">
        <f t="shared" si="5"/>
        <v>25.2</v>
      </c>
      <c r="S22" s="75">
        <v>27</v>
      </c>
      <c r="T22" s="76">
        <f t="shared" si="4"/>
        <v>93.333333333333329</v>
      </c>
      <c r="U22" s="77">
        <f t="shared" si="1"/>
        <v>58.900000000000006</v>
      </c>
      <c r="V22" s="78">
        <f t="shared" si="6"/>
        <v>50.4</v>
      </c>
      <c r="W22" s="45">
        <f t="shared" si="2"/>
        <v>116.86507936507937</v>
      </c>
    </row>
    <row r="23" spans="1:23" x14ac:dyDescent="0.2">
      <c r="A23" s="163"/>
      <c r="B23" s="13" t="s">
        <v>19</v>
      </c>
      <c r="C23" s="143">
        <v>123.7</v>
      </c>
      <c r="D23" s="81">
        <v>142.80000000000001</v>
      </c>
      <c r="E23" s="81">
        <v>133.9</v>
      </c>
      <c r="F23" s="81">
        <v>139.4</v>
      </c>
      <c r="G23" s="81">
        <v>134.19999999999999</v>
      </c>
      <c r="H23" s="79">
        <v>123.3</v>
      </c>
      <c r="I23" s="80">
        <f t="shared" si="7"/>
        <v>797.3</v>
      </c>
      <c r="J23" s="80">
        <v>588.5</v>
      </c>
      <c r="K23" s="80">
        <f t="shared" si="0"/>
        <v>135.48003398470686</v>
      </c>
      <c r="L23" s="81">
        <v>151.5</v>
      </c>
      <c r="M23" s="81">
        <v>124.2</v>
      </c>
      <c r="N23" s="81">
        <v>112.2</v>
      </c>
      <c r="O23" s="81">
        <v>98.1</v>
      </c>
      <c r="P23" s="81">
        <v>136.9</v>
      </c>
      <c r="Q23" s="81">
        <v>76.3</v>
      </c>
      <c r="R23" s="83">
        <f t="shared" si="5"/>
        <v>699.19999999999993</v>
      </c>
      <c r="S23" s="84">
        <v>543.9</v>
      </c>
      <c r="T23" s="85">
        <f t="shared" si="4"/>
        <v>128.55304283875714</v>
      </c>
      <c r="U23" s="86">
        <f t="shared" si="1"/>
        <v>1496.5</v>
      </c>
      <c r="V23" s="87">
        <f t="shared" si="6"/>
        <v>1132.4000000000001</v>
      </c>
      <c r="W23" s="47">
        <f t="shared" si="2"/>
        <v>132.15294948781349</v>
      </c>
    </row>
    <row r="24" spans="1:23" x14ac:dyDescent="0.2">
      <c r="A24" s="163"/>
      <c r="B24" s="13" t="s">
        <v>20</v>
      </c>
      <c r="C24" s="143">
        <v>114.6</v>
      </c>
      <c r="D24" s="81">
        <v>132.30000000000001</v>
      </c>
      <c r="E24" s="81">
        <v>126.7</v>
      </c>
      <c r="F24" s="81">
        <v>129.4</v>
      </c>
      <c r="G24" s="81">
        <v>120.8</v>
      </c>
      <c r="H24" s="79">
        <v>112.5</v>
      </c>
      <c r="I24" s="80">
        <f t="shared" si="7"/>
        <v>736.3</v>
      </c>
      <c r="J24" s="80">
        <v>563.29999999999995</v>
      </c>
      <c r="K24" s="80">
        <f t="shared" si="0"/>
        <v>130.71187644239305</v>
      </c>
      <c r="L24" s="81">
        <v>141.30000000000001</v>
      </c>
      <c r="M24" s="81">
        <v>111.6</v>
      </c>
      <c r="N24" s="81">
        <v>98.2</v>
      </c>
      <c r="O24" s="81">
        <v>86.4</v>
      </c>
      <c r="P24" s="81">
        <v>121.3</v>
      </c>
      <c r="Q24" s="81">
        <v>61.7</v>
      </c>
      <c r="R24" s="83">
        <f t="shared" si="5"/>
        <v>620.5</v>
      </c>
      <c r="S24" s="84">
        <v>496.5</v>
      </c>
      <c r="T24" s="85">
        <f t="shared" si="4"/>
        <v>124.97482376636455</v>
      </c>
      <c r="U24" s="86">
        <f t="shared" si="1"/>
        <v>1356.8</v>
      </c>
      <c r="V24" s="87">
        <f t="shared" si="6"/>
        <v>1059.8</v>
      </c>
      <c r="W24" s="47">
        <f t="shared" si="2"/>
        <v>128.02415550103794</v>
      </c>
    </row>
    <row r="25" spans="1:23" x14ac:dyDescent="0.2">
      <c r="A25" s="163"/>
      <c r="B25" s="13" t="s">
        <v>21</v>
      </c>
      <c r="C25" s="144">
        <v>12.2</v>
      </c>
      <c r="D25" s="88">
        <v>13.8</v>
      </c>
      <c r="E25" s="88">
        <v>14.1</v>
      </c>
      <c r="F25" s="88">
        <v>17.100000000000001</v>
      </c>
      <c r="G25" s="88">
        <v>21.7</v>
      </c>
      <c r="H25" s="88">
        <v>15.8</v>
      </c>
      <c r="I25" s="80">
        <f t="shared" si="7"/>
        <v>94.7</v>
      </c>
      <c r="J25" s="80">
        <v>48.6</v>
      </c>
      <c r="K25" s="80">
        <f t="shared" si="0"/>
        <v>194.85596707818931</v>
      </c>
      <c r="L25" s="88">
        <v>16.399999999999999</v>
      </c>
      <c r="M25" s="88">
        <v>16.8</v>
      </c>
      <c r="N25" s="88">
        <v>19.100000000000001</v>
      </c>
      <c r="O25" s="88">
        <v>18.2</v>
      </c>
      <c r="P25" s="88">
        <v>15.9</v>
      </c>
      <c r="Q25" s="89">
        <v>17.5</v>
      </c>
      <c r="R25" s="83">
        <f t="shared" si="5"/>
        <v>103.9</v>
      </c>
      <c r="S25" s="84">
        <v>74.400000000000006</v>
      </c>
      <c r="T25" s="85">
        <f t="shared" si="4"/>
        <v>139.65053763440861</v>
      </c>
      <c r="U25" s="86">
        <f t="shared" si="1"/>
        <v>198.6</v>
      </c>
      <c r="V25" s="87">
        <f t="shared" si="6"/>
        <v>123</v>
      </c>
      <c r="W25" s="47">
        <f t="shared" si="2"/>
        <v>161.46341463414632</v>
      </c>
    </row>
    <row r="26" spans="1:23" ht="13.5" thickBot="1" x14ac:dyDescent="0.25">
      <c r="A26" s="164"/>
      <c r="B26" s="14" t="s">
        <v>22</v>
      </c>
      <c r="C26" s="145">
        <v>13</v>
      </c>
      <c r="D26" s="90">
        <v>14.8</v>
      </c>
      <c r="E26" s="90">
        <v>15.8</v>
      </c>
      <c r="F26" s="90">
        <v>18.399999999999999</v>
      </c>
      <c r="G26" s="90">
        <v>23.3</v>
      </c>
      <c r="H26" s="90">
        <v>17.399999999999999</v>
      </c>
      <c r="I26" s="92">
        <f t="shared" si="7"/>
        <v>102.69999999999999</v>
      </c>
      <c r="J26" s="91">
        <v>56.6</v>
      </c>
      <c r="K26" s="92">
        <f t="shared" si="0"/>
        <v>181.44876325088336</v>
      </c>
      <c r="L26" s="90">
        <v>18.7</v>
      </c>
      <c r="M26" s="90">
        <v>19.2</v>
      </c>
      <c r="N26" s="90">
        <v>21.5</v>
      </c>
      <c r="O26" s="90">
        <v>20.3</v>
      </c>
      <c r="P26" s="90">
        <v>18</v>
      </c>
      <c r="Q26" s="93">
        <v>20</v>
      </c>
      <c r="R26" s="94">
        <f t="shared" si="5"/>
        <v>117.7</v>
      </c>
      <c r="S26" s="95">
        <v>88.3</v>
      </c>
      <c r="T26" s="96">
        <f t="shared" si="4"/>
        <v>133.2955832389581</v>
      </c>
      <c r="U26" s="97">
        <f t="shared" si="1"/>
        <v>220.4</v>
      </c>
      <c r="V26" s="98">
        <f t="shared" si="6"/>
        <v>144.9</v>
      </c>
      <c r="W26" s="49">
        <f t="shared" si="2"/>
        <v>152.10489993098687</v>
      </c>
    </row>
    <row r="27" spans="1:23" x14ac:dyDescent="0.2">
      <c r="A27" s="162" t="s">
        <v>24</v>
      </c>
      <c r="B27" s="3" t="s">
        <v>17</v>
      </c>
      <c r="C27" s="146">
        <v>27.4</v>
      </c>
      <c r="D27" s="61">
        <v>41.4</v>
      </c>
      <c r="E27" s="61">
        <v>32.700000000000003</v>
      </c>
      <c r="F27" s="61">
        <v>32.799999999999997</v>
      </c>
      <c r="G27" s="61">
        <v>41</v>
      </c>
      <c r="H27" s="61">
        <v>31</v>
      </c>
      <c r="I27" s="62">
        <f t="shared" si="7"/>
        <v>206.3</v>
      </c>
      <c r="J27" s="62">
        <v>151</v>
      </c>
      <c r="K27" s="62">
        <f t="shared" si="0"/>
        <v>136.6225165562914</v>
      </c>
      <c r="L27" s="61">
        <v>29.1</v>
      </c>
      <c r="M27" s="61">
        <v>18.899999999999999</v>
      </c>
      <c r="N27" s="61">
        <v>15.8</v>
      </c>
      <c r="O27" s="61">
        <v>16</v>
      </c>
      <c r="P27" s="61">
        <v>15.1</v>
      </c>
      <c r="Q27" s="63">
        <v>20.8</v>
      </c>
      <c r="R27" s="64">
        <f t="shared" si="5"/>
        <v>115.69999999999999</v>
      </c>
      <c r="S27" s="65">
        <v>106.3</v>
      </c>
      <c r="T27" s="66">
        <f t="shared" si="4"/>
        <v>108.8428974600188</v>
      </c>
      <c r="U27" s="67">
        <f t="shared" si="1"/>
        <v>322.00000000000006</v>
      </c>
      <c r="V27" s="68">
        <f t="shared" si="6"/>
        <v>257.3</v>
      </c>
      <c r="W27" s="43">
        <f t="shared" si="2"/>
        <v>125.14574426739216</v>
      </c>
    </row>
    <row r="28" spans="1:23" x14ac:dyDescent="0.2">
      <c r="A28" s="163"/>
      <c r="B28" s="4" t="s">
        <v>18</v>
      </c>
      <c r="C28" s="142">
        <v>2.5</v>
      </c>
      <c r="D28" s="69">
        <v>11.7</v>
      </c>
      <c r="E28" s="69">
        <v>9.1</v>
      </c>
      <c r="F28" s="69">
        <v>12.8</v>
      </c>
      <c r="G28" s="69">
        <v>13</v>
      </c>
      <c r="H28" s="69">
        <v>9.4</v>
      </c>
      <c r="I28" s="70">
        <f t="shared" si="7"/>
        <v>58.499999999999993</v>
      </c>
      <c r="J28" s="71">
        <v>30.8</v>
      </c>
      <c r="K28" s="72">
        <f t="shared" si="0"/>
        <v>189.9350649350649</v>
      </c>
      <c r="L28" s="69">
        <v>0.2</v>
      </c>
      <c r="M28" s="69">
        <v>0.2</v>
      </c>
      <c r="N28" s="69">
        <v>0.1</v>
      </c>
      <c r="O28" s="69">
        <v>0.1</v>
      </c>
      <c r="P28" s="69">
        <v>0.1</v>
      </c>
      <c r="Q28" s="73">
        <v>0.1</v>
      </c>
      <c r="R28" s="74">
        <f t="shared" si="5"/>
        <v>0.79999999999999993</v>
      </c>
      <c r="S28" s="75">
        <v>19.8</v>
      </c>
      <c r="T28" s="76">
        <f t="shared" si="4"/>
        <v>4.0404040404040398</v>
      </c>
      <c r="U28" s="77">
        <f t="shared" si="1"/>
        <v>59.300000000000004</v>
      </c>
      <c r="V28" s="78">
        <f t="shared" si="6"/>
        <v>50.6</v>
      </c>
      <c r="W28" s="45">
        <f t="shared" si="2"/>
        <v>117.19367588932808</v>
      </c>
    </row>
    <row r="29" spans="1:23" x14ac:dyDescent="0.2">
      <c r="A29" s="163"/>
      <c r="B29" s="13" t="s">
        <v>19</v>
      </c>
      <c r="C29" s="143">
        <v>24.9</v>
      </c>
      <c r="D29" s="81">
        <v>29.7</v>
      </c>
      <c r="E29" s="81">
        <v>23.6</v>
      </c>
      <c r="F29" s="81">
        <v>20</v>
      </c>
      <c r="G29" s="81">
        <v>28</v>
      </c>
      <c r="H29" s="79">
        <v>21.6</v>
      </c>
      <c r="I29" s="80">
        <f t="shared" si="7"/>
        <v>147.79999999999998</v>
      </c>
      <c r="J29" s="80">
        <v>120.2</v>
      </c>
      <c r="K29" s="80">
        <f t="shared" si="0"/>
        <v>122.96173044925123</v>
      </c>
      <c r="L29" s="81">
        <v>28.9</v>
      </c>
      <c r="M29" s="81">
        <v>18.7</v>
      </c>
      <c r="N29" s="81">
        <v>15.7</v>
      </c>
      <c r="O29" s="81">
        <v>15.9</v>
      </c>
      <c r="P29" s="81">
        <v>15</v>
      </c>
      <c r="Q29" s="82">
        <v>20.7</v>
      </c>
      <c r="R29" s="83">
        <f t="shared" si="5"/>
        <v>114.9</v>
      </c>
      <c r="S29" s="84">
        <v>86.5</v>
      </c>
      <c r="T29" s="85">
        <f t="shared" si="4"/>
        <v>132.83236994219655</v>
      </c>
      <c r="U29" s="86">
        <f t="shared" si="1"/>
        <v>262.7</v>
      </c>
      <c r="V29" s="87">
        <f t="shared" si="6"/>
        <v>206.7</v>
      </c>
      <c r="W29" s="47">
        <f t="shared" si="2"/>
        <v>127.09240445089503</v>
      </c>
    </row>
    <row r="30" spans="1:23" x14ac:dyDescent="0.2">
      <c r="A30" s="163"/>
      <c r="B30" s="13" t="s">
        <v>20</v>
      </c>
      <c r="C30" s="143">
        <v>27.1</v>
      </c>
      <c r="D30" s="81">
        <v>40.4</v>
      </c>
      <c r="E30" s="81">
        <v>31.6</v>
      </c>
      <c r="F30" s="81">
        <v>30.1</v>
      </c>
      <c r="G30" s="81">
        <v>34.4</v>
      </c>
      <c r="H30" s="79">
        <v>28.7</v>
      </c>
      <c r="I30" s="80">
        <f t="shared" si="7"/>
        <v>192.29999999999998</v>
      </c>
      <c r="J30" s="80">
        <v>150</v>
      </c>
      <c r="K30" s="80">
        <f t="shared" si="0"/>
        <v>128.19999999999999</v>
      </c>
      <c r="L30" s="81">
        <v>28.1</v>
      </c>
      <c r="M30" s="81">
        <v>18.399999999999999</v>
      </c>
      <c r="N30" s="81">
        <v>15.3</v>
      </c>
      <c r="O30" s="81">
        <v>15.5</v>
      </c>
      <c r="P30" s="81">
        <v>14.7</v>
      </c>
      <c r="Q30" s="82">
        <v>20.3</v>
      </c>
      <c r="R30" s="83">
        <f t="shared" si="5"/>
        <v>112.3</v>
      </c>
      <c r="S30" s="84">
        <v>105.2</v>
      </c>
      <c r="T30" s="85">
        <f t="shared" si="4"/>
        <v>106.74904942965779</v>
      </c>
      <c r="U30" s="86">
        <f t="shared" si="1"/>
        <v>304.60000000000002</v>
      </c>
      <c r="V30" s="87">
        <f t="shared" si="6"/>
        <v>255.2</v>
      </c>
      <c r="W30" s="47">
        <f t="shared" si="2"/>
        <v>119.35736677115989</v>
      </c>
    </row>
    <row r="31" spans="1:23" x14ac:dyDescent="0.2">
      <c r="A31" s="163"/>
      <c r="B31" s="13" t="s">
        <v>21</v>
      </c>
      <c r="C31" s="144">
        <v>0.3</v>
      </c>
      <c r="D31" s="88">
        <v>1</v>
      </c>
      <c r="E31" s="88">
        <v>1.1000000000000001</v>
      </c>
      <c r="F31" s="88">
        <v>2.7</v>
      </c>
      <c r="G31" s="88">
        <v>6.6</v>
      </c>
      <c r="H31" s="88">
        <v>2.2999999999999998</v>
      </c>
      <c r="I31" s="80">
        <f t="shared" si="7"/>
        <v>14</v>
      </c>
      <c r="J31" s="80">
        <v>1</v>
      </c>
      <c r="K31" s="80">
        <f t="shared" si="0"/>
        <v>1400</v>
      </c>
      <c r="L31" s="88">
        <v>1</v>
      </c>
      <c r="M31" s="88">
        <v>0.5</v>
      </c>
      <c r="N31" s="88">
        <v>0.5</v>
      </c>
      <c r="O31" s="88">
        <v>0.5</v>
      </c>
      <c r="P31" s="88">
        <v>0.4</v>
      </c>
      <c r="Q31" s="89">
        <v>0.5</v>
      </c>
      <c r="R31" s="83">
        <f t="shared" si="5"/>
        <v>3.4</v>
      </c>
      <c r="S31" s="84">
        <v>1.1000000000000001</v>
      </c>
      <c r="T31" s="85">
        <f t="shared" si="4"/>
        <v>309.09090909090907</v>
      </c>
      <c r="U31" s="86">
        <f t="shared" si="1"/>
        <v>17.399999999999999</v>
      </c>
      <c r="V31" s="87">
        <f t="shared" si="6"/>
        <v>2.1</v>
      </c>
      <c r="W31" s="47">
        <f>U31/V31*100</f>
        <v>828.57142857142844</v>
      </c>
    </row>
    <row r="32" spans="1:23" ht="13.5" thickBot="1" x14ac:dyDescent="0.25">
      <c r="A32" s="164"/>
      <c r="B32" s="14" t="s">
        <v>22</v>
      </c>
      <c r="C32" s="145">
        <v>0.3</v>
      </c>
      <c r="D32" s="90">
        <v>1</v>
      </c>
      <c r="E32" s="90">
        <v>1.1000000000000001</v>
      </c>
      <c r="F32" s="90">
        <v>2.7</v>
      </c>
      <c r="G32" s="90">
        <v>6.6</v>
      </c>
      <c r="H32" s="90">
        <v>2.2999999999999998</v>
      </c>
      <c r="I32" s="92">
        <f t="shared" si="7"/>
        <v>14</v>
      </c>
      <c r="J32" s="91">
        <v>1</v>
      </c>
      <c r="K32" s="92">
        <f t="shared" si="0"/>
        <v>1400</v>
      </c>
      <c r="L32" s="90">
        <v>1</v>
      </c>
      <c r="M32" s="90">
        <v>0.5</v>
      </c>
      <c r="N32" s="90">
        <v>0.5</v>
      </c>
      <c r="O32" s="90">
        <v>0.5</v>
      </c>
      <c r="P32" s="90">
        <v>0.4</v>
      </c>
      <c r="Q32" s="93">
        <v>0.5</v>
      </c>
      <c r="R32" s="94">
        <f t="shared" si="5"/>
        <v>3.4</v>
      </c>
      <c r="S32" s="95">
        <v>1.1000000000000001</v>
      </c>
      <c r="T32" s="96">
        <f t="shared" si="4"/>
        <v>309.09090909090907</v>
      </c>
      <c r="U32" s="97">
        <f t="shared" si="1"/>
        <v>17.399999999999999</v>
      </c>
      <c r="V32" s="98">
        <f t="shared" si="6"/>
        <v>2.1</v>
      </c>
      <c r="W32" s="49">
        <f t="shared" si="2"/>
        <v>828.57142857142844</v>
      </c>
    </row>
    <row r="33" spans="1:23" x14ac:dyDescent="0.2">
      <c r="A33" s="162" t="s">
        <v>25</v>
      </c>
      <c r="B33" s="3" t="s">
        <v>17</v>
      </c>
      <c r="C33" s="146">
        <v>86.6</v>
      </c>
      <c r="D33" s="61">
        <v>151</v>
      </c>
      <c r="E33" s="61">
        <v>177.9</v>
      </c>
      <c r="F33" s="61">
        <v>247.3</v>
      </c>
      <c r="G33" s="61">
        <v>313.5</v>
      </c>
      <c r="H33" s="61">
        <v>185.9</v>
      </c>
      <c r="I33" s="62">
        <f t="shared" si="7"/>
        <v>1162.2</v>
      </c>
      <c r="J33" s="62">
        <v>561.6</v>
      </c>
      <c r="K33" s="62">
        <f t="shared" si="0"/>
        <v>206.94444444444446</v>
      </c>
      <c r="L33" s="61">
        <v>209</v>
      </c>
      <c r="M33" s="61">
        <v>133.6</v>
      </c>
      <c r="N33" s="61">
        <v>135.6</v>
      </c>
      <c r="O33" s="61">
        <v>90.3</v>
      </c>
      <c r="P33" s="61">
        <v>84.6</v>
      </c>
      <c r="Q33" s="63">
        <v>136</v>
      </c>
      <c r="R33" s="64">
        <f t="shared" si="5"/>
        <v>789.1</v>
      </c>
      <c r="S33" s="65">
        <v>529.6</v>
      </c>
      <c r="T33" s="66">
        <f t="shared" si="4"/>
        <v>148.99924471299093</v>
      </c>
      <c r="U33" s="67">
        <f t="shared" si="1"/>
        <v>1951.2999999999997</v>
      </c>
      <c r="V33" s="68">
        <f>J33+S33</f>
        <v>1091.2</v>
      </c>
      <c r="W33" s="43">
        <f t="shared" si="2"/>
        <v>178.82148093841639</v>
      </c>
    </row>
    <row r="34" spans="1:23" x14ac:dyDescent="0.2">
      <c r="A34" s="163"/>
      <c r="B34" s="4" t="s">
        <v>18</v>
      </c>
      <c r="C34" s="142">
        <v>20.5</v>
      </c>
      <c r="D34" s="69">
        <v>56.3</v>
      </c>
      <c r="E34" s="69">
        <v>56.8</v>
      </c>
      <c r="F34" s="69">
        <v>99.7</v>
      </c>
      <c r="G34" s="69">
        <v>146.5</v>
      </c>
      <c r="H34" s="69">
        <v>87.7</v>
      </c>
      <c r="I34" s="70">
        <f t="shared" si="7"/>
        <v>467.5</v>
      </c>
      <c r="J34" s="71">
        <v>189.6</v>
      </c>
      <c r="K34" s="72">
        <f t="shared" si="0"/>
        <v>246.5717299578059</v>
      </c>
      <c r="L34" s="69">
        <v>105.3</v>
      </c>
      <c r="M34" s="69">
        <v>61.8</v>
      </c>
      <c r="N34" s="69">
        <v>83.9</v>
      </c>
      <c r="O34" s="69">
        <v>40.299999999999997</v>
      </c>
      <c r="P34" s="69">
        <v>41.1</v>
      </c>
      <c r="Q34" s="73">
        <v>59.8</v>
      </c>
      <c r="R34" s="74">
        <f t="shared" si="5"/>
        <v>392.20000000000005</v>
      </c>
      <c r="S34" s="75">
        <v>135.19999999999999</v>
      </c>
      <c r="T34" s="76">
        <f t="shared" si="4"/>
        <v>290.08875739644975</v>
      </c>
      <c r="U34" s="77">
        <f t="shared" si="1"/>
        <v>859.69999999999982</v>
      </c>
      <c r="V34" s="78">
        <f t="shared" si="6"/>
        <v>324.79999999999995</v>
      </c>
      <c r="W34" s="45">
        <f t="shared" si="2"/>
        <v>264.68596059113298</v>
      </c>
    </row>
    <row r="35" spans="1:23" x14ac:dyDescent="0.2">
      <c r="A35" s="163"/>
      <c r="B35" s="13" t="s">
        <v>19</v>
      </c>
      <c r="C35" s="143">
        <v>66.099999999999994</v>
      </c>
      <c r="D35" s="81">
        <v>94.7</v>
      </c>
      <c r="E35" s="81">
        <v>121.1</v>
      </c>
      <c r="F35" s="81">
        <v>147.6</v>
      </c>
      <c r="G35" s="81">
        <v>167</v>
      </c>
      <c r="H35" s="79">
        <v>98.2</v>
      </c>
      <c r="I35" s="80">
        <f t="shared" ref="I35:I66" si="8">SUM(C35:H35)</f>
        <v>694.7</v>
      </c>
      <c r="J35" s="80">
        <v>372</v>
      </c>
      <c r="K35" s="80">
        <f t="shared" si="0"/>
        <v>186.74731182795702</v>
      </c>
      <c r="L35" s="81">
        <v>103.7</v>
      </c>
      <c r="M35" s="81">
        <v>71.8</v>
      </c>
      <c r="N35" s="81">
        <v>51.7</v>
      </c>
      <c r="O35" s="81">
        <v>50</v>
      </c>
      <c r="P35" s="81">
        <v>43.5</v>
      </c>
      <c r="Q35" s="82">
        <v>76.2</v>
      </c>
      <c r="R35" s="83">
        <f t="shared" si="5"/>
        <v>396.9</v>
      </c>
      <c r="S35" s="84">
        <v>394.4</v>
      </c>
      <c r="T35" s="85">
        <f t="shared" si="4"/>
        <v>100.6338742393509</v>
      </c>
      <c r="U35" s="86">
        <f t="shared" si="1"/>
        <v>1091.6000000000001</v>
      </c>
      <c r="V35" s="87">
        <f t="shared" si="6"/>
        <v>766.4</v>
      </c>
      <c r="W35" s="47">
        <f t="shared" si="2"/>
        <v>142.43215031315242</v>
      </c>
    </row>
    <row r="36" spans="1:23" x14ac:dyDescent="0.2">
      <c r="A36" s="163"/>
      <c r="B36" s="13" t="s">
        <v>20</v>
      </c>
      <c r="C36" s="143">
        <v>63.8</v>
      </c>
      <c r="D36" s="81">
        <v>117.8</v>
      </c>
      <c r="E36" s="81">
        <v>142.30000000000001</v>
      </c>
      <c r="F36" s="81">
        <v>206.9</v>
      </c>
      <c r="G36" s="81">
        <v>264.60000000000002</v>
      </c>
      <c r="H36" s="79">
        <v>147.5</v>
      </c>
      <c r="I36" s="80">
        <f t="shared" si="8"/>
        <v>942.9</v>
      </c>
      <c r="J36" s="80">
        <v>460</v>
      </c>
      <c r="K36" s="80">
        <f t="shared" si="0"/>
        <v>204.97826086956522</v>
      </c>
      <c r="L36" s="81">
        <v>165.4</v>
      </c>
      <c r="M36" s="81">
        <v>98.6</v>
      </c>
      <c r="N36" s="81">
        <v>96.7</v>
      </c>
      <c r="O36" s="81">
        <v>56.9</v>
      </c>
      <c r="P36" s="81">
        <v>54.1</v>
      </c>
      <c r="Q36" s="82">
        <v>97.9</v>
      </c>
      <c r="R36" s="83">
        <f t="shared" si="5"/>
        <v>569.6</v>
      </c>
      <c r="S36" s="84">
        <v>400</v>
      </c>
      <c r="T36" s="85">
        <f t="shared" si="4"/>
        <v>142.4</v>
      </c>
      <c r="U36" s="86">
        <f t="shared" si="1"/>
        <v>1512.5</v>
      </c>
      <c r="V36" s="87">
        <f t="shared" si="6"/>
        <v>860</v>
      </c>
      <c r="W36" s="47">
        <f t="shared" si="2"/>
        <v>175.87209302325581</v>
      </c>
    </row>
    <row r="37" spans="1:23" x14ac:dyDescent="0.2">
      <c r="A37" s="163"/>
      <c r="B37" s="13" t="s">
        <v>21</v>
      </c>
      <c r="C37" s="144">
        <v>22.8</v>
      </c>
      <c r="D37" s="88">
        <v>33.200000000000003</v>
      </c>
      <c r="E37" s="88">
        <v>35.6</v>
      </c>
      <c r="F37" s="88">
        <v>40.4</v>
      </c>
      <c r="G37" s="88">
        <v>48.9</v>
      </c>
      <c r="H37" s="88">
        <v>38.4</v>
      </c>
      <c r="I37" s="80">
        <f t="shared" si="8"/>
        <v>219.3</v>
      </c>
      <c r="J37" s="80">
        <v>101.6</v>
      </c>
      <c r="K37" s="80">
        <f t="shared" si="0"/>
        <v>215.84645669291342</v>
      </c>
      <c r="L37" s="88">
        <v>43.6</v>
      </c>
      <c r="M37" s="88">
        <v>35</v>
      </c>
      <c r="N37" s="88">
        <v>38.9</v>
      </c>
      <c r="O37" s="88">
        <v>33.4</v>
      </c>
      <c r="P37" s="88">
        <v>30.5</v>
      </c>
      <c r="Q37" s="89">
        <v>38.1</v>
      </c>
      <c r="R37" s="83">
        <f t="shared" si="5"/>
        <v>219.5</v>
      </c>
      <c r="S37" s="84">
        <v>129.6</v>
      </c>
      <c r="T37" s="85">
        <f t="shared" si="4"/>
        <v>169.36728395061729</v>
      </c>
      <c r="U37" s="86">
        <f t="shared" si="1"/>
        <v>438.8</v>
      </c>
      <c r="V37" s="87">
        <f t="shared" si="6"/>
        <v>231.2</v>
      </c>
      <c r="W37" s="47">
        <f t="shared" si="2"/>
        <v>189.7923875432526</v>
      </c>
    </row>
    <row r="38" spans="1:23" ht="13.5" thickBot="1" x14ac:dyDescent="0.25">
      <c r="A38" s="164"/>
      <c r="B38" s="14" t="s">
        <v>22</v>
      </c>
      <c r="C38" s="145">
        <v>23.7</v>
      </c>
      <c r="D38" s="90">
        <v>35.299999999999997</v>
      </c>
      <c r="E38" s="90">
        <v>37.5</v>
      </c>
      <c r="F38" s="90">
        <v>42.2</v>
      </c>
      <c r="G38" s="90">
        <v>52.2</v>
      </c>
      <c r="H38" s="90">
        <v>40.200000000000003</v>
      </c>
      <c r="I38" s="92">
        <f t="shared" si="8"/>
        <v>231.09999999999997</v>
      </c>
      <c r="J38" s="91">
        <v>108.6</v>
      </c>
      <c r="K38" s="92">
        <f t="shared" si="0"/>
        <v>212.79926335174952</v>
      </c>
      <c r="L38" s="90">
        <v>45.9</v>
      </c>
      <c r="M38" s="90">
        <v>37</v>
      </c>
      <c r="N38" s="90">
        <v>42.8</v>
      </c>
      <c r="O38" s="90">
        <v>35.4</v>
      </c>
      <c r="P38" s="90">
        <v>31.9</v>
      </c>
      <c r="Q38" s="93">
        <v>39.9</v>
      </c>
      <c r="R38" s="94">
        <f t="shared" si="5"/>
        <v>232.9</v>
      </c>
      <c r="S38" s="95">
        <v>137.5</v>
      </c>
      <c r="T38" s="96">
        <f t="shared" si="4"/>
        <v>169.38181818181818</v>
      </c>
      <c r="U38" s="97">
        <f t="shared" si="1"/>
        <v>463.99999999999989</v>
      </c>
      <c r="V38" s="98">
        <f t="shared" si="6"/>
        <v>246.1</v>
      </c>
      <c r="W38" s="49">
        <f t="shared" si="2"/>
        <v>188.54124339699305</v>
      </c>
    </row>
    <row r="39" spans="1:23" x14ac:dyDescent="0.2">
      <c r="A39" s="162" t="s">
        <v>26</v>
      </c>
      <c r="B39" s="3" t="s">
        <v>17</v>
      </c>
      <c r="C39" s="146">
        <v>62.4</v>
      </c>
      <c r="D39" s="61">
        <v>101.5</v>
      </c>
      <c r="E39" s="61">
        <v>98.2</v>
      </c>
      <c r="F39" s="61">
        <v>118.4</v>
      </c>
      <c r="G39" s="61">
        <v>129.19999999999999</v>
      </c>
      <c r="H39" s="61">
        <v>121</v>
      </c>
      <c r="I39" s="62">
        <f t="shared" si="8"/>
        <v>630.70000000000005</v>
      </c>
      <c r="J39" s="62">
        <v>417.9</v>
      </c>
      <c r="K39" s="62">
        <f t="shared" si="0"/>
        <v>150.92127303182582</v>
      </c>
      <c r="L39" s="61">
        <v>127.9</v>
      </c>
      <c r="M39" s="61">
        <v>78.7</v>
      </c>
      <c r="N39" s="61">
        <v>106.5</v>
      </c>
      <c r="O39" s="61">
        <v>74</v>
      </c>
      <c r="P39" s="61">
        <v>80.099999999999994</v>
      </c>
      <c r="Q39" s="63">
        <v>71.8</v>
      </c>
      <c r="R39" s="64">
        <f>SUM(L39:Q39)</f>
        <v>539</v>
      </c>
      <c r="S39" s="65">
        <v>301.89999999999998</v>
      </c>
      <c r="T39" s="66">
        <f t="shared" si="4"/>
        <v>178.53593905266646</v>
      </c>
      <c r="U39" s="67">
        <f t="shared" si="1"/>
        <v>1169.7</v>
      </c>
      <c r="V39" s="68">
        <f>J39+S39</f>
        <v>719.8</v>
      </c>
      <c r="W39" s="43">
        <f t="shared" si="2"/>
        <v>162.50347318699642</v>
      </c>
    </row>
    <row r="40" spans="1:23" x14ac:dyDescent="0.2">
      <c r="A40" s="163"/>
      <c r="B40" s="4" t="s">
        <v>18</v>
      </c>
      <c r="C40" s="147">
        <v>18.7</v>
      </c>
      <c r="D40" s="69">
        <v>30.5</v>
      </c>
      <c r="E40" s="69">
        <v>29.4</v>
      </c>
      <c r="F40" s="69">
        <v>35.5</v>
      </c>
      <c r="G40" s="69">
        <v>38.700000000000003</v>
      </c>
      <c r="H40" s="69">
        <v>36.299999999999997</v>
      </c>
      <c r="I40" s="70">
        <f t="shared" si="8"/>
        <v>189.10000000000002</v>
      </c>
      <c r="J40" s="71">
        <v>125.3</v>
      </c>
      <c r="K40" s="72">
        <f t="shared" si="0"/>
        <v>150.91779728651241</v>
      </c>
      <c r="L40" s="69">
        <v>38.4</v>
      </c>
      <c r="M40" s="69">
        <v>23.6</v>
      </c>
      <c r="N40" s="69">
        <v>32</v>
      </c>
      <c r="O40" s="69">
        <v>22.2</v>
      </c>
      <c r="P40" s="69">
        <v>24.1</v>
      </c>
      <c r="Q40" s="73">
        <v>21.5</v>
      </c>
      <c r="R40" s="74">
        <f t="shared" si="5"/>
        <v>161.80000000000001</v>
      </c>
      <c r="S40" s="75">
        <v>90.7</v>
      </c>
      <c r="T40" s="76">
        <f t="shared" si="4"/>
        <v>178.39029768467475</v>
      </c>
      <c r="U40" s="77">
        <f t="shared" si="1"/>
        <v>350.90000000000003</v>
      </c>
      <c r="V40" s="78">
        <f t="shared" si="6"/>
        <v>216</v>
      </c>
      <c r="W40" s="45">
        <f t="shared" si="2"/>
        <v>162.45370370370372</v>
      </c>
    </row>
    <row r="41" spans="1:23" x14ac:dyDescent="0.2">
      <c r="A41" s="163"/>
      <c r="B41" s="13" t="s">
        <v>19</v>
      </c>
      <c r="C41" s="143">
        <v>43.7</v>
      </c>
      <c r="D41" s="81">
        <v>71</v>
      </c>
      <c r="E41" s="81">
        <v>68.8</v>
      </c>
      <c r="F41" s="81">
        <v>82.9</v>
      </c>
      <c r="G41" s="81">
        <v>90.5</v>
      </c>
      <c r="H41" s="79">
        <v>84.7</v>
      </c>
      <c r="I41" s="80">
        <f t="shared" si="8"/>
        <v>441.59999999999997</v>
      </c>
      <c r="J41" s="80">
        <v>292.60000000000002</v>
      </c>
      <c r="K41" s="80">
        <f t="shared" si="0"/>
        <v>150.9227614490772</v>
      </c>
      <c r="L41" s="81">
        <v>89.5</v>
      </c>
      <c r="M41" s="81">
        <v>55.1</v>
      </c>
      <c r="N41" s="81">
        <v>74.5</v>
      </c>
      <c r="O41" s="81">
        <v>51.8</v>
      </c>
      <c r="P41" s="81">
        <v>56</v>
      </c>
      <c r="Q41" s="82">
        <v>50.3</v>
      </c>
      <c r="R41" s="83">
        <f t="shared" si="5"/>
        <v>377.2</v>
      </c>
      <c r="S41" s="84">
        <v>211.2</v>
      </c>
      <c r="T41" s="85">
        <f t="shared" si="4"/>
        <v>178.59848484848487</v>
      </c>
      <c r="U41" s="86">
        <f t="shared" si="1"/>
        <v>818.79999999999984</v>
      </c>
      <c r="V41" s="87">
        <f t="shared" si="6"/>
        <v>503.8</v>
      </c>
      <c r="W41" s="47">
        <f t="shared" si="2"/>
        <v>162.52481143310834</v>
      </c>
    </row>
    <row r="42" spans="1:23" x14ac:dyDescent="0.2">
      <c r="A42" s="163"/>
      <c r="B42" s="13" t="s">
        <v>20</v>
      </c>
      <c r="C42" s="143">
        <v>47.1</v>
      </c>
      <c r="D42" s="81">
        <v>82.9</v>
      </c>
      <c r="E42" s="81">
        <v>78.400000000000006</v>
      </c>
      <c r="F42" s="81">
        <v>95.4</v>
      </c>
      <c r="G42" s="81">
        <v>101.6</v>
      </c>
      <c r="H42" s="79">
        <v>100.3</v>
      </c>
      <c r="I42" s="80">
        <f t="shared" si="8"/>
        <v>505.7</v>
      </c>
      <c r="J42" s="80">
        <v>347.3</v>
      </c>
      <c r="K42" s="80">
        <f t="shared" si="0"/>
        <v>145.60898358767636</v>
      </c>
      <c r="L42" s="81">
        <v>111.6</v>
      </c>
      <c r="M42" s="81">
        <v>65.099999999999994</v>
      </c>
      <c r="N42" s="81">
        <v>89.4</v>
      </c>
      <c r="O42" s="81">
        <v>58.5</v>
      </c>
      <c r="P42" s="81">
        <v>64</v>
      </c>
      <c r="Q42" s="82">
        <v>54.9</v>
      </c>
      <c r="R42" s="83">
        <f t="shared" si="5"/>
        <v>443.5</v>
      </c>
      <c r="S42" s="84">
        <v>211.9</v>
      </c>
      <c r="T42" s="85">
        <f t="shared" si="4"/>
        <v>209.29683813119397</v>
      </c>
      <c r="U42" s="86">
        <f t="shared" si="1"/>
        <v>949.19999999999993</v>
      </c>
      <c r="V42" s="87">
        <f t="shared" si="6"/>
        <v>559.20000000000005</v>
      </c>
      <c r="W42" s="47">
        <f t="shared" si="2"/>
        <v>169.74248927038624</v>
      </c>
    </row>
    <row r="43" spans="1:23" x14ac:dyDescent="0.2">
      <c r="A43" s="163"/>
      <c r="B43" s="13" t="s">
        <v>21</v>
      </c>
      <c r="C43" s="148">
        <v>15.3</v>
      </c>
      <c r="D43" s="88">
        <v>18.600000000000001</v>
      </c>
      <c r="E43" s="88">
        <v>19.8</v>
      </c>
      <c r="F43" s="88">
        <v>23</v>
      </c>
      <c r="G43" s="88">
        <v>27.6</v>
      </c>
      <c r="H43" s="88">
        <v>20.7</v>
      </c>
      <c r="I43" s="80">
        <f t="shared" si="8"/>
        <v>125.00000000000001</v>
      </c>
      <c r="J43" s="80">
        <v>70.599999999999994</v>
      </c>
      <c r="K43" s="80">
        <f t="shared" si="0"/>
        <v>177.05382436260626</v>
      </c>
      <c r="L43" s="88">
        <v>16.3</v>
      </c>
      <c r="M43" s="88">
        <v>13.6</v>
      </c>
      <c r="N43" s="88">
        <v>17.100000000000001</v>
      </c>
      <c r="O43" s="88">
        <v>15.5</v>
      </c>
      <c r="P43" s="88">
        <v>16.100000000000001</v>
      </c>
      <c r="Q43" s="89">
        <v>16.899999999999999</v>
      </c>
      <c r="R43" s="83">
        <f t="shared" si="5"/>
        <v>95.5</v>
      </c>
      <c r="S43" s="84">
        <v>90</v>
      </c>
      <c r="T43" s="85">
        <f t="shared" si="4"/>
        <v>106.11111111111111</v>
      </c>
      <c r="U43" s="86">
        <f t="shared" si="1"/>
        <v>220.5</v>
      </c>
      <c r="V43" s="87">
        <f t="shared" si="6"/>
        <v>160.6</v>
      </c>
      <c r="W43" s="47">
        <f t="shared" si="2"/>
        <v>137.29763387297635</v>
      </c>
    </row>
    <row r="44" spans="1:23" ht="13.5" thickBot="1" x14ac:dyDescent="0.25">
      <c r="A44" s="164"/>
      <c r="B44" s="14" t="s">
        <v>22</v>
      </c>
      <c r="C44" s="149">
        <v>15.3</v>
      </c>
      <c r="D44" s="90">
        <v>18.600000000000001</v>
      </c>
      <c r="E44" s="90">
        <v>19.8</v>
      </c>
      <c r="F44" s="90">
        <v>23</v>
      </c>
      <c r="G44" s="90">
        <v>27.6</v>
      </c>
      <c r="H44" s="90">
        <v>20.7</v>
      </c>
      <c r="I44" s="92">
        <f t="shared" si="8"/>
        <v>125.00000000000001</v>
      </c>
      <c r="J44" s="91">
        <v>70.599999999999994</v>
      </c>
      <c r="K44" s="92">
        <f t="shared" si="0"/>
        <v>177.05382436260626</v>
      </c>
      <c r="L44" s="90">
        <v>16.3</v>
      </c>
      <c r="M44" s="90">
        <v>13.7</v>
      </c>
      <c r="N44" s="90">
        <v>17.100000000000001</v>
      </c>
      <c r="O44" s="90">
        <v>15.6</v>
      </c>
      <c r="P44" s="90">
        <v>16.2</v>
      </c>
      <c r="Q44" s="93">
        <v>17</v>
      </c>
      <c r="R44" s="94">
        <f t="shared" si="5"/>
        <v>95.9</v>
      </c>
      <c r="S44" s="95">
        <v>90.2</v>
      </c>
      <c r="T44" s="96">
        <f t="shared" si="4"/>
        <v>106.31929046563194</v>
      </c>
      <c r="U44" s="97">
        <f t="shared" si="1"/>
        <v>220.89999999999998</v>
      </c>
      <c r="V44" s="98">
        <f t="shared" si="6"/>
        <v>160.80000000000001</v>
      </c>
      <c r="W44" s="49">
        <f>U44/V44*100</f>
        <v>137.37562189054725</v>
      </c>
    </row>
    <row r="45" spans="1:23" x14ac:dyDescent="0.2">
      <c r="A45" s="162" t="s">
        <v>27</v>
      </c>
      <c r="B45" s="3" t="s">
        <v>17</v>
      </c>
      <c r="C45" s="146">
        <v>149</v>
      </c>
      <c r="D45" s="61">
        <v>225.9</v>
      </c>
      <c r="E45" s="61">
        <v>206.9</v>
      </c>
      <c r="F45" s="61">
        <v>220.9</v>
      </c>
      <c r="G45" s="61">
        <v>255.1</v>
      </c>
      <c r="H45" s="61">
        <v>239.4</v>
      </c>
      <c r="I45" s="62">
        <f t="shared" si="8"/>
        <v>1297.2</v>
      </c>
      <c r="J45" s="62">
        <v>946.1</v>
      </c>
      <c r="K45" s="62">
        <f t="shared" si="0"/>
        <v>137.11024204629533</v>
      </c>
      <c r="L45" s="61">
        <v>243.3</v>
      </c>
      <c r="M45" s="61">
        <v>173.5</v>
      </c>
      <c r="N45" s="61">
        <v>138.30000000000001</v>
      </c>
      <c r="O45" s="61">
        <v>107.3</v>
      </c>
      <c r="P45" s="61">
        <v>108</v>
      </c>
      <c r="Q45" s="63">
        <v>134.5</v>
      </c>
      <c r="R45" s="64">
        <f>SUM(L45:Q45)</f>
        <v>904.9</v>
      </c>
      <c r="S45" s="65">
        <v>738</v>
      </c>
      <c r="T45" s="66">
        <f t="shared" si="4"/>
        <v>122.61517615176152</v>
      </c>
      <c r="U45" s="67">
        <f t="shared" si="1"/>
        <v>2202.1</v>
      </c>
      <c r="V45" s="68">
        <f>J45+S45</f>
        <v>1684.1</v>
      </c>
      <c r="W45" s="43">
        <f t="shared" si="2"/>
        <v>130.75826851137106</v>
      </c>
    </row>
    <row r="46" spans="1:23" x14ac:dyDescent="0.2">
      <c r="A46" s="163"/>
      <c r="B46" s="4" t="s">
        <v>18</v>
      </c>
      <c r="C46" s="147">
        <v>8.8000000000000007</v>
      </c>
      <c r="D46" s="69">
        <v>23.2</v>
      </c>
      <c r="E46" s="69">
        <v>21.7</v>
      </c>
      <c r="F46" s="69">
        <v>20.399999999999999</v>
      </c>
      <c r="G46" s="69">
        <v>22.2</v>
      </c>
      <c r="H46" s="69">
        <v>26.1</v>
      </c>
      <c r="I46" s="70">
        <f t="shared" si="8"/>
        <v>122.4</v>
      </c>
      <c r="J46" s="71">
        <v>75.7</v>
      </c>
      <c r="K46" s="72">
        <f t="shared" si="0"/>
        <v>161.69088507265522</v>
      </c>
      <c r="L46" s="69">
        <v>29.8</v>
      </c>
      <c r="M46" s="69">
        <v>22.7</v>
      </c>
      <c r="N46" s="69">
        <v>13.4</v>
      </c>
      <c r="O46" s="69">
        <v>9.1</v>
      </c>
      <c r="P46" s="69">
        <v>8.1999999999999993</v>
      </c>
      <c r="Q46" s="73">
        <v>9.4</v>
      </c>
      <c r="R46" s="74">
        <f t="shared" si="5"/>
        <v>92.600000000000009</v>
      </c>
      <c r="S46" s="75">
        <v>59.5</v>
      </c>
      <c r="T46" s="76">
        <f t="shared" si="4"/>
        <v>155.63025210084035</v>
      </c>
      <c r="U46" s="77">
        <f t="shared" si="1"/>
        <v>215</v>
      </c>
      <c r="V46" s="78">
        <f t="shared" si="6"/>
        <v>135.19999999999999</v>
      </c>
      <c r="W46" s="45">
        <f t="shared" si="2"/>
        <v>159.02366863905326</v>
      </c>
    </row>
    <row r="47" spans="1:23" x14ac:dyDescent="0.2">
      <c r="A47" s="163"/>
      <c r="B47" s="13" t="s">
        <v>19</v>
      </c>
      <c r="C47" s="143">
        <v>140.19999999999999</v>
      </c>
      <c r="D47" s="81">
        <v>202.7</v>
      </c>
      <c r="E47" s="81">
        <v>185.2</v>
      </c>
      <c r="F47" s="81">
        <v>200.5</v>
      </c>
      <c r="G47" s="81">
        <v>232.9</v>
      </c>
      <c r="H47" s="79">
        <v>213.3</v>
      </c>
      <c r="I47" s="80">
        <f t="shared" si="8"/>
        <v>1174.8</v>
      </c>
      <c r="J47" s="80">
        <v>870.4</v>
      </c>
      <c r="K47" s="80">
        <f t="shared" si="0"/>
        <v>134.97242647058823</v>
      </c>
      <c r="L47" s="81">
        <v>213.5</v>
      </c>
      <c r="M47" s="81">
        <v>150.80000000000001</v>
      </c>
      <c r="N47" s="81">
        <v>124.9</v>
      </c>
      <c r="O47" s="81">
        <v>98.2</v>
      </c>
      <c r="P47" s="81">
        <v>99.8</v>
      </c>
      <c r="Q47" s="81">
        <v>125.1</v>
      </c>
      <c r="R47" s="83">
        <f t="shared" si="5"/>
        <v>812.30000000000007</v>
      </c>
      <c r="S47" s="84">
        <v>678.5</v>
      </c>
      <c r="T47" s="85">
        <f t="shared" si="4"/>
        <v>119.71997052321296</v>
      </c>
      <c r="U47" s="86">
        <f t="shared" si="1"/>
        <v>1987.1</v>
      </c>
      <c r="V47" s="87">
        <f t="shared" si="6"/>
        <v>1548.9</v>
      </c>
      <c r="W47" s="47">
        <f t="shared" si="2"/>
        <v>128.29104525792496</v>
      </c>
    </row>
    <row r="48" spans="1:23" x14ac:dyDescent="0.2">
      <c r="A48" s="163"/>
      <c r="B48" s="13" t="s">
        <v>20</v>
      </c>
      <c r="C48" s="143">
        <v>141.80000000000001</v>
      </c>
      <c r="D48" s="81">
        <v>217.8</v>
      </c>
      <c r="E48" s="81">
        <v>198.2</v>
      </c>
      <c r="F48" s="81">
        <v>210.6</v>
      </c>
      <c r="G48" s="81">
        <v>243.7</v>
      </c>
      <c r="H48" s="79">
        <v>229.2</v>
      </c>
      <c r="I48" s="80">
        <f t="shared" si="8"/>
        <v>1241.3</v>
      </c>
      <c r="J48" s="80">
        <v>916.2</v>
      </c>
      <c r="K48" s="80">
        <f t="shared" si="0"/>
        <v>135.48351888234009</v>
      </c>
      <c r="L48" s="81">
        <v>232.6</v>
      </c>
      <c r="M48" s="81">
        <v>165.2</v>
      </c>
      <c r="N48" s="81">
        <v>127.9</v>
      </c>
      <c r="O48" s="81">
        <v>97.9</v>
      </c>
      <c r="P48" s="81">
        <v>100</v>
      </c>
      <c r="Q48" s="81">
        <v>125.5</v>
      </c>
      <c r="R48" s="83">
        <f t="shared" si="5"/>
        <v>849.09999999999991</v>
      </c>
      <c r="S48" s="84">
        <v>701</v>
      </c>
      <c r="T48" s="85">
        <f t="shared" si="4"/>
        <v>121.12696148359485</v>
      </c>
      <c r="U48" s="86">
        <f t="shared" si="1"/>
        <v>2090.4</v>
      </c>
      <c r="V48" s="87">
        <f t="shared" si="6"/>
        <v>1617.2</v>
      </c>
      <c r="W48" s="47">
        <f t="shared" si="2"/>
        <v>129.26045016077171</v>
      </c>
    </row>
    <row r="49" spans="1:23" x14ac:dyDescent="0.2">
      <c r="A49" s="163"/>
      <c r="B49" s="13" t="s">
        <v>21</v>
      </c>
      <c r="C49" s="148">
        <v>7.2</v>
      </c>
      <c r="D49" s="88">
        <v>8.1</v>
      </c>
      <c r="E49" s="88">
        <v>8.6999999999999993</v>
      </c>
      <c r="F49" s="88">
        <v>10.3</v>
      </c>
      <c r="G49" s="88">
        <v>11.4</v>
      </c>
      <c r="H49" s="88">
        <v>10.199999999999999</v>
      </c>
      <c r="I49" s="80">
        <f t="shared" si="8"/>
        <v>55.899999999999991</v>
      </c>
      <c r="J49" s="80">
        <v>29.9</v>
      </c>
      <c r="K49" s="80">
        <f t="shared" si="0"/>
        <v>186.95652173913041</v>
      </c>
      <c r="L49" s="88">
        <v>10.7</v>
      </c>
      <c r="M49" s="88">
        <v>8.3000000000000007</v>
      </c>
      <c r="N49" s="88">
        <v>10.4</v>
      </c>
      <c r="O49" s="88">
        <v>9.4</v>
      </c>
      <c r="P49" s="88">
        <v>8</v>
      </c>
      <c r="Q49" s="89">
        <v>9</v>
      </c>
      <c r="R49" s="83">
        <f t="shared" si="5"/>
        <v>55.8</v>
      </c>
      <c r="S49" s="84">
        <v>37</v>
      </c>
      <c r="T49" s="85">
        <f t="shared" si="4"/>
        <v>150.81081081081081</v>
      </c>
      <c r="U49" s="86">
        <f t="shared" si="1"/>
        <v>111.7</v>
      </c>
      <c r="V49" s="87">
        <f t="shared" si="6"/>
        <v>66.900000000000006</v>
      </c>
      <c r="W49" s="47">
        <f t="shared" si="2"/>
        <v>166.96562032884904</v>
      </c>
    </row>
    <row r="50" spans="1:23" ht="13.5" thickBot="1" x14ac:dyDescent="0.25">
      <c r="A50" s="164"/>
      <c r="B50" s="14" t="s">
        <v>22</v>
      </c>
      <c r="C50" s="149">
        <v>7.2</v>
      </c>
      <c r="D50" s="90">
        <v>8.1</v>
      </c>
      <c r="E50" s="90">
        <v>8.6999999999999993</v>
      </c>
      <c r="F50" s="90">
        <v>10.3</v>
      </c>
      <c r="G50" s="90">
        <v>11.4</v>
      </c>
      <c r="H50" s="90">
        <v>10.199999999999999</v>
      </c>
      <c r="I50" s="92">
        <f t="shared" si="8"/>
        <v>55.899999999999991</v>
      </c>
      <c r="J50" s="91">
        <v>29.9</v>
      </c>
      <c r="K50" s="92">
        <f t="shared" si="0"/>
        <v>186.95652173913041</v>
      </c>
      <c r="L50" s="90">
        <v>10.7</v>
      </c>
      <c r="M50" s="90">
        <v>8.3000000000000007</v>
      </c>
      <c r="N50" s="90">
        <v>10.4</v>
      </c>
      <c r="O50" s="90">
        <v>9.4</v>
      </c>
      <c r="P50" s="90">
        <v>8</v>
      </c>
      <c r="Q50" s="93">
        <v>9</v>
      </c>
      <c r="R50" s="94">
        <f t="shared" si="5"/>
        <v>55.8</v>
      </c>
      <c r="S50" s="95">
        <v>37</v>
      </c>
      <c r="T50" s="96">
        <f t="shared" si="4"/>
        <v>150.81081081081081</v>
      </c>
      <c r="U50" s="97">
        <f t="shared" si="1"/>
        <v>111.7</v>
      </c>
      <c r="V50" s="98">
        <f t="shared" si="6"/>
        <v>66.900000000000006</v>
      </c>
      <c r="W50" s="49">
        <f t="shared" si="2"/>
        <v>166.96562032884904</v>
      </c>
    </row>
    <row r="51" spans="1:23" x14ac:dyDescent="0.2">
      <c r="A51" s="162" t="s">
        <v>28</v>
      </c>
      <c r="B51" s="3" t="s">
        <v>17</v>
      </c>
      <c r="C51" s="146">
        <v>73.099999999999994</v>
      </c>
      <c r="D51" s="61">
        <v>131.19999999999999</v>
      </c>
      <c r="E51" s="61">
        <v>97.7</v>
      </c>
      <c r="F51" s="61">
        <v>110.3</v>
      </c>
      <c r="G51" s="61">
        <v>119</v>
      </c>
      <c r="H51" s="61">
        <v>96.9</v>
      </c>
      <c r="I51" s="62">
        <f t="shared" si="8"/>
        <v>628.19999999999993</v>
      </c>
      <c r="J51" s="62">
        <v>495.2</v>
      </c>
      <c r="K51" s="62">
        <f t="shared" si="0"/>
        <v>126.85783521809368</v>
      </c>
      <c r="L51" s="61">
        <v>92.4</v>
      </c>
      <c r="M51" s="61">
        <v>55.4</v>
      </c>
      <c r="N51" s="61">
        <v>26.5</v>
      </c>
      <c r="O51" s="61">
        <v>40</v>
      </c>
      <c r="P51" s="61">
        <v>57.9</v>
      </c>
      <c r="Q51" s="63">
        <v>45.1</v>
      </c>
      <c r="R51" s="64">
        <f t="shared" si="5"/>
        <v>317.3</v>
      </c>
      <c r="S51" s="65">
        <v>337.4</v>
      </c>
      <c r="T51" s="66">
        <f t="shared" si="4"/>
        <v>94.04267931238887</v>
      </c>
      <c r="U51" s="67">
        <f t="shared" si="1"/>
        <v>945.49999999999989</v>
      </c>
      <c r="V51" s="68">
        <f t="shared" si="6"/>
        <v>832.59999999999991</v>
      </c>
      <c r="W51" s="43">
        <f t="shared" si="2"/>
        <v>113.5599327408119</v>
      </c>
    </row>
    <row r="52" spans="1:23" x14ac:dyDescent="0.2">
      <c r="A52" s="163"/>
      <c r="B52" s="4" t="s">
        <v>18</v>
      </c>
      <c r="C52" s="147">
        <v>2</v>
      </c>
      <c r="D52" s="69">
        <v>5.5</v>
      </c>
      <c r="E52" s="69">
        <v>6.9</v>
      </c>
      <c r="F52" s="69">
        <v>8.3000000000000007</v>
      </c>
      <c r="G52" s="69">
        <v>7.3</v>
      </c>
      <c r="H52" s="69">
        <v>7</v>
      </c>
      <c r="I52" s="70">
        <f t="shared" si="8"/>
        <v>37</v>
      </c>
      <c r="J52" s="71">
        <v>18.8</v>
      </c>
      <c r="K52" s="72">
        <f t="shared" si="0"/>
        <v>196.80851063829786</v>
      </c>
      <c r="L52" s="69">
        <v>4.7</v>
      </c>
      <c r="M52" s="69">
        <v>1.5</v>
      </c>
      <c r="N52" s="69">
        <v>0.7</v>
      </c>
      <c r="O52" s="69">
        <v>1</v>
      </c>
      <c r="P52" s="69">
        <v>1.4</v>
      </c>
      <c r="Q52" s="73">
        <v>1.1000000000000001</v>
      </c>
      <c r="R52" s="74">
        <f t="shared" si="5"/>
        <v>10.4</v>
      </c>
      <c r="S52" s="75">
        <v>6.2</v>
      </c>
      <c r="T52" s="76">
        <f t="shared" si="4"/>
        <v>167.74193548387098</v>
      </c>
      <c r="U52" s="77">
        <f t="shared" si="1"/>
        <v>47.400000000000006</v>
      </c>
      <c r="V52" s="78">
        <f t="shared" si="6"/>
        <v>25</v>
      </c>
      <c r="W52" s="45">
        <f t="shared" si="2"/>
        <v>189.60000000000002</v>
      </c>
    </row>
    <row r="53" spans="1:23" x14ac:dyDescent="0.2">
      <c r="A53" s="163"/>
      <c r="B53" s="13" t="s">
        <v>19</v>
      </c>
      <c r="C53" s="143">
        <v>71.099999999999994</v>
      </c>
      <c r="D53" s="81">
        <v>125.7</v>
      </c>
      <c r="E53" s="81">
        <v>90.8</v>
      </c>
      <c r="F53" s="81">
        <v>102</v>
      </c>
      <c r="G53" s="81">
        <v>111.7</v>
      </c>
      <c r="H53" s="79">
        <v>89.9</v>
      </c>
      <c r="I53" s="80">
        <f t="shared" si="8"/>
        <v>591.20000000000005</v>
      </c>
      <c r="J53" s="80">
        <v>476.4</v>
      </c>
      <c r="K53" s="80">
        <f t="shared" si="0"/>
        <v>124.0973971452561</v>
      </c>
      <c r="L53" s="81">
        <v>87.7</v>
      </c>
      <c r="M53" s="81">
        <v>53.9</v>
      </c>
      <c r="N53" s="81">
        <v>25.8</v>
      </c>
      <c r="O53" s="81">
        <v>39</v>
      </c>
      <c r="P53" s="81">
        <v>56.5</v>
      </c>
      <c r="Q53" s="82">
        <v>44</v>
      </c>
      <c r="R53" s="83">
        <f t="shared" si="5"/>
        <v>306.89999999999998</v>
      </c>
      <c r="S53" s="84">
        <v>331.2</v>
      </c>
      <c r="T53" s="85">
        <f t="shared" si="4"/>
        <v>92.66304347826086</v>
      </c>
      <c r="U53" s="86">
        <f t="shared" si="1"/>
        <v>898.1</v>
      </c>
      <c r="V53" s="87">
        <f t="shared" si="6"/>
        <v>807.59999999999991</v>
      </c>
      <c r="W53" s="47">
        <f t="shared" si="2"/>
        <v>111.20604259534423</v>
      </c>
    </row>
    <row r="54" spans="1:23" x14ac:dyDescent="0.2">
      <c r="A54" s="163"/>
      <c r="B54" s="13" t="s">
        <v>20</v>
      </c>
      <c r="C54" s="143">
        <v>72</v>
      </c>
      <c r="D54" s="81">
        <v>128.4</v>
      </c>
      <c r="E54" s="81">
        <v>94.8</v>
      </c>
      <c r="F54" s="81">
        <v>105.9</v>
      </c>
      <c r="G54" s="81">
        <v>112</v>
      </c>
      <c r="H54" s="79">
        <v>93.2</v>
      </c>
      <c r="I54" s="80">
        <f t="shared" si="8"/>
        <v>606.30000000000007</v>
      </c>
      <c r="J54" s="80">
        <v>480.9</v>
      </c>
      <c r="K54" s="80">
        <f>I54/J54*100</f>
        <v>126.07610729881473</v>
      </c>
      <c r="L54" s="81">
        <v>90.4</v>
      </c>
      <c r="M54" s="81">
        <v>55.1</v>
      </c>
      <c r="N54" s="81">
        <v>26.4</v>
      </c>
      <c r="O54" s="81">
        <v>39.9</v>
      </c>
      <c r="P54" s="81">
        <v>57.7</v>
      </c>
      <c r="Q54" s="82">
        <v>44.9</v>
      </c>
      <c r="R54" s="83">
        <f t="shared" si="5"/>
        <v>314.39999999999998</v>
      </c>
      <c r="S54" s="84">
        <v>334.5</v>
      </c>
      <c r="T54" s="85">
        <f t="shared" si="4"/>
        <v>93.991031390134523</v>
      </c>
      <c r="U54" s="86">
        <f t="shared" si="1"/>
        <v>920.7</v>
      </c>
      <c r="V54" s="87">
        <f t="shared" si="6"/>
        <v>815.4</v>
      </c>
      <c r="W54" s="47">
        <f t="shared" si="2"/>
        <v>112.91390728476823</v>
      </c>
    </row>
    <row r="55" spans="1:23" x14ac:dyDescent="0.2">
      <c r="A55" s="163"/>
      <c r="B55" s="13" t="s">
        <v>21</v>
      </c>
      <c r="C55" s="148">
        <v>1.1000000000000001</v>
      </c>
      <c r="D55" s="88">
        <v>2.8</v>
      </c>
      <c r="E55" s="88">
        <v>2.9</v>
      </c>
      <c r="F55" s="88">
        <v>4.4000000000000004</v>
      </c>
      <c r="G55" s="88">
        <v>7</v>
      </c>
      <c r="H55" s="88">
        <v>3.7</v>
      </c>
      <c r="I55" s="80">
        <f t="shared" si="8"/>
        <v>21.9</v>
      </c>
      <c r="J55" s="80">
        <v>14.3</v>
      </c>
      <c r="K55" s="80">
        <f t="shared" si="0"/>
        <v>153.14685314685312</v>
      </c>
      <c r="L55" s="88">
        <v>2</v>
      </c>
      <c r="M55" s="88">
        <v>0.3</v>
      </c>
      <c r="N55" s="88">
        <v>0.1</v>
      </c>
      <c r="O55" s="88">
        <v>0.1</v>
      </c>
      <c r="P55" s="88">
        <v>0.2</v>
      </c>
      <c r="Q55" s="89">
        <v>0.2</v>
      </c>
      <c r="R55" s="83">
        <f t="shared" si="5"/>
        <v>2.9000000000000004</v>
      </c>
      <c r="S55" s="84">
        <v>2.9</v>
      </c>
      <c r="T55" s="85">
        <f t="shared" si="4"/>
        <v>100.00000000000003</v>
      </c>
      <c r="U55" s="86">
        <f t="shared" si="1"/>
        <v>24.8</v>
      </c>
      <c r="V55" s="87">
        <f t="shared" si="6"/>
        <v>17.2</v>
      </c>
      <c r="W55" s="47">
        <f t="shared" si="2"/>
        <v>144.18604651162792</v>
      </c>
    </row>
    <row r="56" spans="1:23" ht="13.5" thickBot="1" x14ac:dyDescent="0.25">
      <c r="A56" s="165"/>
      <c r="B56" s="56" t="s">
        <v>22</v>
      </c>
      <c r="C56" s="150">
        <v>1.1000000000000001</v>
      </c>
      <c r="D56" s="100">
        <v>2.8</v>
      </c>
      <c r="E56" s="100">
        <v>3</v>
      </c>
      <c r="F56" s="100">
        <v>4.5999999999999996</v>
      </c>
      <c r="G56" s="100">
        <v>7.2</v>
      </c>
      <c r="H56" s="100">
        <v>3.9</v>
      </c>
      <c r="I56" s="92">
        <f t="shared" si="8"/>
        <v>22.599999999999998</v>
      </c>
      <c r="J56" s="92">
        <v>15</v>
      </c>
      <c r="K56" s="92">
        <f t="shared" si="0"/>
        <v>150.66666666666666</v>
      </c>
      <c r="L56" s="100">
        <v>2.2000000000000002</v>
      </c>
      <c r="M56" s="100">
        <v>0.5</v>
      </c>
      <c r="N56" s="100">
        <v>0.3</v>
      </c>
      <c r="O56" s="100">
        <v>0.2</v>
      </c>
      <c r="P56" s="100">
        <v>0.4</v>
      </c>
      <c r="Q56" s="101">
        <v>0.3</v>
      </c>
      <c r="R56" s="102">
        <f t="shared" si="5"/>
        <v>3.9</v>
      </c>
      <c r="S56" s="103">
        <v>3.4</v>
      </c>
      <c r="T56" s="104">
        <f t="shared" si="4"/>
        <v>114.70588235294117</v>
      </c>
      <c r="U56" s="105">
        <f t="shared" si="1"/>
        <v>26.499999999999996</v>
      </c>
      <c r="V56" s="106">
        <f t="shared" si="6"/>
        <v>18.399999999999999</v>
      </c>
      <c r="W56" s="57">
        <f t="shared" si="2"/>
        <v>144.02173913043475</v>
      </c>
    </row>
    <row r="57" spans="1:23" x14ac:dyDescent="0.2">
      <c r="A57" s="162" t="s">
        <v>29</v>
      </c>
      <c r="B57" s="3" t="s">
        <v>17</v>
      </c>
      <c r="C57" s="146">
        <v>6.3</v>
      </c>
      <c r="D57" s="61">
        <v>11.7</v>
      </c>
      <c r="E57" s="61">
        <v>15.4</v>
      </c>
      <c r="F57" s="61">
        <v>27.8</v>
      </c>
      <c r="G57" s="61">
        <v>17.399999999999999</v>
      </c>
      <c r="H57" s="61">
        <v>16.100000000000001</v>
      </c>
      <c r="I57" s="62">
        <f t="shared" si="8"/>
        <v>94.699999999999989</v>
      </c>
      <c r="J57" s="107">
        <v>66.8</v>
      </c>
      <c r="K57" s="62">
        <f t="shared" si="0"/>
        <v>141.76646706586826</v>
      </c>
      <c r="L57" s="61">
        <v>11.4</v>
      </c>
      <c r="M57" s="61">
        <v>4.0999999999999996</v>
      </c>
      <c r="N57" s="61">
        <v>3.6</v>
      </c>
      <c r="O57" s="61">
        <v>4.2</v>
      </c>
      <c r="P57" s="61">
        <v>4.4000000000000004</v>
      </c>
      <c r="Q57" s="63">
        <v>4.4000000000000004</v>
      </c>
      <c r="R57" s="64">
        <f>SUM(L57:Q57)</f>
        <v>32.1</v>
      </c>
      <c r="S57" s="108">
        <v>36.5</v>
      </c>
      <c r="T57" s="66">
        <f t="shared" si="4"/>
        <v>87.945205479452056</v>
      </c>
      <c r="U57" s="109">
        <f t="shared" si="1"/>
        <v>126.8</v>
      </c>
      <c r="V57" s="109">
        <f t="shared" si="6"/>
        <v>103.3</v>
      </c>
      <c r="W57" s="43">
        <f t="shared" si="2"/>
        <v>122.74927395934172</v>
      </c>
    </row>
    <row r="58" spans="1:23" x14ac:dyDescent="0.2">
      <c r="A58" s="163"/>
      <c r="B58" s="4" t="s">
        <v>18</v>
      </c>
      <c r="C58" s="147">
        <v>0.1</v>
      </c>
      <c r="D58" s="69">
        <v>0.4</v>
      </c>
      <c r="E58" s="69">
        <v>0.6</v>
      </c>
      <c r="F58" s="69">
        <v>0.6</v>
      </c>
      <c r="G58" s="69">
        <v>0.6</v>
      </c>
      <c r="H58" s="69">
        <v>0.6</v>
      </c>
      <c r="I58" s="70">
        <f t="shared" si="8"/>
        <v>2.9000000000000004</v>
      </c>
      <c r="J58" s="110">
        <v>2.4</v>
      </c>
      <c r="K58" s="72">
        <f t="shared" si="0"/>
        <v>120.83333333333334</v>
      </c>
      <c r="L58" s="69">
        <v>0.3</v>
      </c>
      <c r="M58" s="69">
        <v>0.1</v>
      </c>
      <c r="N58" s="69">
        <v>0</v>
      </c>
      <c r="O58" s="69">
        <v>0</v>
      </c>
      <c r="P58" s="69">
        <v>0</v>
      </c>
      <c r="Q58" s="73">
        <v>0.1</v>
      </c>
      <c r="R58" s="74">
        <f t="shared" si="5"/>
        <v>0.5</v>
      </c>
      <c r="S58" s="111">
        <v>0.4</v>
      </c>
      <c r="T58" s="76">
        <f t="shared" si="4"/>
        <v>125</v>
      </c>
      <c r="U58" s="112">
        <f t="shared" si="1"/>
        <v>3.4000000000000004</v>
      </c>
      <c r="V58" s="112">
        <f t="shared" si="6"/>
        <v>2.8</v>
      </c>
      <c r="W58" s="45">
        <f t="shared" si="2"/>
        <v>121.42857142857144</v>
      </c>
    </row>
    <row r="59" spans="1:23" x14ac:dyDescent="0.2">
      <c r="A59" s="163"/>
      <c r="B59" s="13" t="s">
        <v>19</v>
      </c>
      <c r="C59" s="79">
        <v>6.2</v>
      </c>
      <c r="D59" s="79">
        <v>11.3</v>
      </c>
      <c r="E59" s="79">
        <v>14.8</v>
      </c>
      <c r="F59" s="79">
        <v>27.2</v>
      </c>
      <c r="G59" s="79">
        <v>16.8</v>
      </c>
      <c r="H59" s="79">
        <v>15.5</v>
      </c>
      <c r="I59" s="80">
        <f t="shared" si="8"/>
        <v>91.8</v>
      </c>
      <c r="J59" s="113">
        <v>64.400000000000006</v>
      </c>
      <c r="K59" s="80">
        <f t="shared" si="0"/>
        <v>142.54658385093165</v>
      </c>
      <c r="L59" s="81">
        <v>11.1</v>
      </c>
      <c r="M59" s="81">
        <v>4</v>
      </c>
      <c r="N59" s="81">
        <v>3.6</v>
      </c>
      <c r="O59" s="81">
        <v>4.2</v>
      </c>
      <c r="P59" s="81">
        <v>4.4000000000000004</v>
      </c>
      <c r="Q59" s="82">
        <v>4.3</v>
      </c>
      <c r="R59" s="83">
        <f t="shared" si="5"/>
        <v>31.599999999999998</v>
      </c>
      <c r="S59" s="114">
        <v>36.1</v>
      </c>
      <c r="T59" s="85">
        <f t="shared" si="4"/>
        <v>87.534626038781155</v>
      </c>
      <c r="U59" s="115">
        <f t="shared" si="1"/>
        <v>123.39999999999999</v>
      </c>
      <c r="V59" s="115">
        <f t="shared" si="6"/>
        <v>100.5</v>
      </c>
      <c r="W59" s="47">
        <f t="shared" si="2"/>
        <v>122.78606965174129</v>
      </c>
    </row>
    <row r="60" spans="1:23" x14ac:dyDescent="0.2">
      <c r="A60" s="163"/>
      <c r="B60" s="13" t="s">
        <v>20</v>
      </c>
      <c r="C60" s="79">
        <v>5.8</v>
      </c>
      <c r="D60" s="79">
        <v>10.199999999999999</v>
      </c>
      <c r="E60" s="79">
        <v>13.9</v>
      </c>
      <c r="F60" s="79">
        <v>26</v>
      </c>
      <c r="G60" s="79">
        <v>15.3</v>
      </c>
      <c r="H60" s="79">
        <v>14.2</v>
      </c>
      <c r="I60" s="80">
        <f t="shared" si="8"/>
        <v>85.4</v>
      </c>
      <c r="J60" s="113">
        <v>63.4</v>
      </c>
      <c r="K60" s="80">
        <f t="shared" si="0"/>
        <v>134.70031545741327</v>
      </c>
      <c r="L60" s="81">
        <v>9.4</v>
      </c>
      <c r="M60" s="81">
        <v>3.4</v>
      </c>
      <c r="N60" s="81">
        <v>2.9</v>
      </c>
      <c r="O60" s="81">
        <v>3.4</v>
      </c>
      <c r="P60" s="81">
        <v>3.8</v>
      </c>
      <c r="Q60" s="82">
        <v>3.7</v>
      </c>
      <c r="R60" s="83">
        <f t="shared" si="5"/>
        <v>26.6</v>
      </c>
      <c r="S60" s="114">
        <v>32.700000000000003</v>
      </c>
      <c r="T60" s="85">
        <f t="shared" si="4"/>
        <v>81.345565749235476</v>
      </c>
      <c r="U60" s="115">
        <f t="shared" si="1"/>
        <v>112.00000000000003</v>
      </c>
      <c r="V60" s="115">
        <f t="shared" si="6"/>
        <v>96.1</v>
      </c>
      <c r="W60" s="47">
        <f t="shared" si="2"/>
        <v>116.54526534859524</v>
      </c>
    </row>
    <row r="61" spans="1:23" x14ac:dyDescent="0.2">
      <c r="A61" s="163"/>
      <c r="B61" s="13" t="s">
        <v>21</v>
      </c>
      <c r="C61" s="148">
        <v>0.5</v>
      </c>
      <c r="D61" s="88">
        <v>1.5</v>
      </c>
      <c r="E61" s="88">
        <v>1.5</v>
      </c>
      <c r="F61" s="88">
        <v>1.8</v>
      </c>
      <c r="G61" s="88">
        <v>2.1</v>
      </c>
      <c r="H61" s="88">
        <v>1.9</v>
      </c>
      <c r="I61" s="80">
        <f t="shared" si="8"/>
        <v>9.3000000000000007</v>
      </c>
      <c r="J61" s="113">
        <v>3.4</v>
      </c>
      <c r="K61" s="80">
        <f t="shared" si="0"/>
        <v>273.52941176470591</v>
      </c>
      <c r="L61" s="88">
        <v>2</v>
      </c>
      <c r="M61" s="88">
        <v>0.7</v>
      </c>
      <c r="N61" s="88">
        <v>0.7</v>
      </c>
      <c r="O61" s="88">
        <v>0.8</v>
      </c>
      <c r="P61" s="88">
        <v>0.6</v>
      </c>
      <c r="Q61" s="89">
        <v>0.7</v>
      </c>
      <c r="R61" s="83">
        <f t="shared" si="5"/>
        <v>5.5</v>
      </c>
      <c r="S61" s="114">
        <v>3.8</v>
      </c>
      <c r="T61" s="85">
        <f t="shared" si="4"/>
        <v>144.73684210526315</v>
      </c>
      <c r="U61" s="115">
        <f>SUM(C61:H61,L61:Q61)</f>
        <v>14.799999999999999</v>
      </c>
      <c r="V61" s="115">
        <f t="shared" si="6"/>
        <v>7.1999999999999993</v>
      </c>
      <c r="W61" s="47">
        <f t="shared" si="2"/>
        <v>205.55555555555557</v>
      </c>
    </row>
    <row r="62" spans="1:23" ht="13.5" thickBot="1" x14ac:dyDescent="0.25">
      <c r="A62" s="164"/>
      <c r="B62" s="14" t="s">
        <v>22</v>
      </c>
      <c r="C62" s="149">
        <v>0.5</v>
      </c>
      <c r="D62" s="90">
        <v>1.5</v>
      </c>
      <c r="E62" s="90">
        <v>1.5</v>
      </c>
      <c r="F62" s="90">
        <v>1.8</v>
      </c>
      <c r="G62" s="90">
        <v>2.1</v>
      </c>
      <c r="H62" s="90">
        <v>1.9</v>
      </c>
      <c r="I62" s="91">
        <f t="shared" si="8"/>
        <v>9.3000000000000007</v>
      </c>
      <c r="J62" s="116">
        <v>3.4</v>
      </c>
      <c r="K62" s="91">
        <f t="shared" si="0"/>
        <v>273.52941176470591</v>
      </c>
      <c r="L62" s="90">
        <v>2</v>
      </c>
      <c r="M62" s="90">
        <v>0.7</v>
      </c>
      <c r="N62" s="90">
        <v>0.7</v>
      </c>
      <c r="O62" s="90">
        <v>0.8</v>
      </c>
      <c r="P62" s="90">
        <v>0.6</v>
      </c>
      <c r="Q62" s="93">
        <v>0.7</v>
      </c>
      <c r="R62" s="94">
        <f t="shared" si="5"/>
        <v>5.5</v>
      </c>
      <c r="S62" s="117">
        <v>3.8</v>
      </c>
      <c r="T62" s="96">
        <f t="shared" si="4"/>
        <v>144.73684210526315</v>
      </c>
      <c r="U62" s="118">
        <f t="shared" si="1"/>
        <v>14.799999999999999</v>
      </c>
      <c r="V62" s="118">
        <f t="shared" si="6"/>
        <v>7.1999999999999993</v>
      </c>
      <c r="W62" s="49">
        <f t="shared" si="2"/>
        <v>205.55555555555557</v>
      </c>
    </row>
    <row r="63" spans="1:23" x14ac:dyDescent="0.2">
      <c r="A63" s="166" t="s">
        <v>30</v>
      </c>
      <c r="B63" s="58" t="s">
        <v>17</v>
      </c>
      <c r="C63" s="151">
        <v>7.8</v>
      </c>
      <c r="D63" s="119">
        <v>11.8</v>
      </c>
      <c r="E63" s="119">
        <v>8.9</v>
      </c>
      <c r="F63" s="119">
        <v>15.2</v>
      </c>
      <c r="G63" s="119">
        <v>18.3</v>
      </c>
      <c r="H63" s="119">
        <v>13</v>
      </c>
      <c r="I63" s="120">
        <f t="shared" si="8"/>
        <v>75</v>
      </c>
      <c r="J63" s="120">
        <v>51.8</v>
      </c>
      <c r="K63" s="120">
        <f t="shared" si="0"/>
        <v>144.78764478764478</v>
      </c>
      <c r="L63" s="119">
        <v>9.5</v>
      </c>
      <c r="M63" s="119">
        <v>6.4</v>
      </c>
      <c r="N63" s="119">
        <v>4.5999999999999996</v>
      </c>
      <c r="O63" s="119">
        <v>4</v>
      </c>
      <c r="P63" s="119">
        <v>3.8</v>
      </c>
      <c r="Q63" s="121">
        <v>5</v>
      </c>
      <c r="R63" s="122">
        <f t="shared" si="5"/>
        <v>33.299999999999997</v>
      </c>
      <c r="S63" s="123">
        <v>37.4</v>
      </c>
      <c r="T63" s="124">
        <f t="shared" si="4"/>
        <v>89.037433155080208</v>
      </c>
      <c r="U63" s="125">
        <f t="shared" si="1"/>
        <v>108.3</v>
      </c>
      <c r="V63" s="126">
        <f t="shared" si="6"/>
        <v>89.199999999999989</v>
      </c>
      <c r="W63" s="59">
        <f t="shared" si="2"/>
        <v>121.41255605381167</v>
      </c>
    </row>
    <row r="64" spans="1:23" x14ac:dyDescent="0.2">
      <c r="A64" s="163"/>
      <c r="B64" s="4" t="s">
        <v>18</v>
      </c>
      <c r="C64" s="147">
        <v>0.3</v>
      </c>
      <c r="D64" s="69">
        <v>0.3</v>
      </c>
      <c r="E64" s="69">
        <v>0.3</v>
      </c>
      <c r="F64" s="69">
        <v>0.4</v>
      </c>
      <c r="G64" s="69">
        <v>0.5</v>
      </c>
      <c r="H64" s="69">
        <v>0.3</v>
      </c>
      <c r="I64" s="70">
        <f t="shared" si="8"/>
        <v>2.0999999999999996</v>
      </c>
      <c r="J64" s="71">
        <v>1.9</v>
      </c>
      <c r="K64" s="72">
        <f t="shared" si="0"/>
        <v>110.52631578947367</v>
      </c>
      <c r="L64" s="69">
        <v>0.3</v>
      </c>
      <c r="M64" s="69">
        <v>0.3</v>
      </c>
      <c r="N64" s="69">
        <v>0.2</v>
      </c>
      <c r="O64" s="69">
        <v>0.2</v>
      </c>
      <c r="P64" s="69">
        <v>0.2</v>
      </c>
      <c r="Q64" s="73">
        <v>0.3</v>
      </c>
      <c r="R64" s="74">
        <f t="shared" si="5"/>
        <v>1.5</v>
      </c>
      <c r="S64" s="75">
        <v>1.7</v>
      </c>
      <c r="T64" s="76">
        <f t="shared" si="4"/>
        <v>88.235294117647058</v>
      </c>
      <c r="U64" s="77">
        <f t="shared" si="1"/>
        <v>3.5999999999999996</v>
      </c>
      <c r="V64" s="78">
        <f t="shared" si="6"/>
        <v>3.5999999999999996</v>
      </c>
      <c r="W64" s="45">
        <f t="shared" si="2"/>
        <v>100</v>
      </c>
    </row>
    <row r="65" spans="1:23" x14ac:dyDescent="0.2">
      <c r="A65" s="163"/>
      <c r="B65" s="13" t="s">
        <v>19</v>
      </c>
      <c r="C65" s="143">
        <v>7.5</v>
      </c>
      <c r="D65" s="81">
        <v>11.5</v>
      </c>
      <c r="E65" s="81">
        <v>8.6</v>
      </c>
      <c r="F65" s="81">
        <v>14.8</v>
      </c>
      <c r="G65" s="81">
        <v>17.8</v>
      </c>
      <c r="H65" s="79">
        <v>12.7</v>
      </c>
      <c r="I65" s="80">
        <f t="shared" si="8"/>
        <v>72.900000000000006</v>
      </c>
      <c r="J65" s="80">
        <v>49.9</v>
      </c>
      <c r="K65" s="80">
        <f t="shared" si="0"/>
        <v>146.09218436873749</v>
      </c>
      <c r="L65" s="81">
        <v>9.1999999999999993</v>
      </c>
      <c r="M65" s="81">
        <v>6.1</v>
      </c>
      <c r="N65" s="81">
        <v>4.4000000000000004</v>
      </c>
      <c r="O65" s="81">
        <v>3.8</v>
      </c>
      <c r="P65" s="81">
        <v>3.6</v>
      </c>
      <c r="Q65" s="82">
        <v>4.7</v>
      </c>
      <c r="R65" s="83">
        <f t="shared" si="5"/>
        <v>31.8</v>
      </c>
      <c r="S65" s="84">
        <v>35.700000000000003</v>
      </c>
      <c r="T65" s="85">
        <f t="shared" si="4"/>
        <v>89.075630252100837</v>
      </c>
      <c r="U65" s="86">
        <f t="shared" si="1"/>
        <v>104.7</v>
      </c>
      <c r="V65" s="87">
        <f t="shared" si="6"/>
        <v>85.6</v>
      </c>
      <c r="W65" s="47">
        <f t="shared" si="2"/>
        <v>122.31308411214954</v>
      </c>
    </row>
    <row r="66" spans="1:23" x14ac:dyDescent="0.2">
      <c r="A66" s="163"/>
      <c r="B66" s="13" t="s">
        <v>20</v>
      </c>
      <c r="C66" s="143">
        <v>7.3</v>
      </c>
      <c r="D66" s="81">
        <v>10</v>
      </c>
      <c r="E66" s="81">
        <v>7.2</v>
      </c>
      <c r="F66" s="81">
        <v>11.2</v>
      </c>
      <c r="G66" s="81">
        <v>13.3</v>
      </c>
      <c r="H66" s="79">
        <v>10.6</v>
      </c>
      <c r="I66" s="80">
        <f t="shared" si="8"/>
        <v>59.6</v>
      </c>
      <c r="J66" s="80">
        <v>41.4</v>
      </c>
      <c r="K66" s="80">
        <f t="shared" si="0"/>
        <v>143.96135265700485</v>
      </c>
      <c r="L66" s="81">
        <v>8.1999999999999993</v>
      </c>
      <c r="M66" s="81">
        <v>5.8</v>
      </c>
      <c r="N66" s="81">
        <v>4.0999999999999996</v>
      </c>
      <c r="O66" s="153">
        <v>3.4</v>
      </c>
      <c r="P66" s="81">
        <v>3.4</v>
      </c>
      <c r="Q66" s="82">
        <v>4.4000000000000004</v>
      </c>
      <c r="R66" s="83">
        <f t="shared" si="5"/>
        <v>29.299999999999997</v>
      </c>
      <c r="S66" s="84">
        <v>33.9</v>
      </c>
      <c r="T66" s="85">
        <f t="shared" si="4"/>
        <v>86.430678466076699</v>
      </c>
      <c r="U66" s="86">
        <f t="shared" si="1"/>
        <v>88.9</v>
      </c>
      <c r="V66" s="87">
        <f t="shared" si="6"/>
        <v>75.3</v>
      </c>
      <c r="W66" s="47">
        <f t="shared" si="2"/>
        <v>118.06108897742365</v>
      </c>
    </row>
    <row r="67" spans="1:23" x14ac:dyDescent="0.2">
      <c r="A67" s="163"/>
      <c r="B67" s="13" t="s">
        <v>21</v>
      </c>
      <c r="C67" s="148">
        <v>0.5</v>
      </c>
      <c r="D67" s="88">
        <v>1.8</v>
      </c>
      <c r="E67" s="88">
        <v>1.7</v>
      </c>
      <c r="F67" s="88">
        <v>4</v>
      </c>
      <c r="G67" s="88">
        <v>5</v>
      </c>
      <c r="H67" s="88">
        <v>2.4</v>
      </c>
      <c r="I67" s="80">
        <f t="shared" ref="I67:I69" si="9">SUM(C67:H67)</f>
        <v>15.4</v>
      </c>
      <c r="J67" s="80">
        <v>10.4</v>
      </c>
      <c r="K67" s="80">
        <f t="shared" ref="K67:K74" si="10">I67/J67*100</f>
        <v>148.07692307692309</v>
      </c>
      <c r="L67" s="88">
        <v>1.3</v>
      </c>
      <c r="M67" s="88">
        <v>0.6</v>
      </c>
      <c r="N67" s="88">
        <v>0.5</v>
      </c>
      <c r="O67" s="88">
        <v>0.6</v>
      </c>
      <c r="P67" s="88">
        <v>0.4</v>
      </c>
      <c r="Q67" s="89">
        <v>0.6</v>
      </c>
      <c r="R67" s="83">
        <f t="shared" si="5"/>
        <v>4</v>
      </c>
      <c r="S67" s="84">
        <v>3.5</v>
      </c>
      <c r="T67" s="85">
        <f t="shared" si="4"/>
        <v>114.28571428571428</v>
      </c>
      <c r="U67" s="86">
        <f t="shared" ref="U67:U74" si="11">SUM(C67:H67,L67:Q67)</f>
        <v>19.400000000000002</v>
      </c>
      <c r="V67" s="87">
        <f t="shared" si="6"/>
        <v>13.9</v>
      </c>
      <c r="W67" s="47">
        <f t="shared" ref="W67:W74" si="12">U67/V67*100</f>
        <v>139.56834532374103</v>
      </c>
    </row>
    <row r="68" spans="1:23" ht="13.5" thickBot="1" x14ac:dyDescent="0.25">
      <c r="A68" s="165"/>
      <c r="B68" s="56" t="s">
        <v>22</v>
      </c>
      <c r="C68" s="150">
        <v>0.5</v>
      </c>
      <c r="D68" s="100">
        <v>1.8</v>
      </c>
      <c r="E68" s="100">
        <v>1.7</v>
      </c>
      <c r="F68" s="100">
        <v>4</v>
      </c>
      <c r="G68" s="100">
        <v>5</v>
      </c>
      <c r="H68" s="100">
        <v>2.4</v>
      </c>
      <c r="I68" s="92">
        <f t="shared" si="9"/>
        <v>15.4</v>
      </c>
      <c r="J68" s="92">
        <v>10.4</v>
      </c>
      <c r="K68" s="92">
        <f t="shared" si="10"/>
        <v>148.07692307692309</v>
      </c>
      <c r="L68" s="100">
        <v>1.3</v>
      </c>
      <c r="M68" s="100">
        <v>0.6</v>
      </c>
      <c r="N68" s="100">
        <v>0.5</v>
      </c>
      <c r="O68" s="100">
        <v>0.6</v>
      </c>
      <c r="P68" s="100">
        <v>0.4</v>
      </c>
      <c r="Q68" s="101">
        <v>0.6</v>
      </c>
      <c r="R68" s="102">
        <f t="shared" si="5"/>
        <v>4</v>
      </c>
      <c r="S68" s="103">
        <v>3.5</v>
      </c>
      <c r="T68" s="104">
        <f t="shared" ref="T68:T74" si="13">R68/S68*100</f>
        <v>114.28571428571428</v>
      </c>
      <c r="U68" s="105">
        <f t="shared" si="11"/>
        <v>19.400000000000002</v>
      </c>
      <c r="V68" s="106">
        <f t="shared" si="6"/>
        <v>13.9</v>
      </c>
      <c r="W68" s="57">
        <f t="shared" si="12"/>
        <v>139.56834532374103</v>
      </c>
    </row>
    <row r="69" spans="1:23" x14ac:dyDescent="0.2">
      <c r="A69" s="157" t="s">
        <v>32</v>
      </c>
      <c r="B69" s="3" t="s">
        <v>17</v>
      </c>
      <c r="C69" s="127">
        <f>C3+C9+C15+C21+C27+C33+C39+C45+C51+C57+C63</f>
        <v>905.9</v>
      </c>
      <c r="D69" s="127">
        <f t="shared" ref="D69:H73" si="14">D3+D9+D15+D21+D27+D33+D39+D45+D51+D57+D63</f>
        <v>1348.8000000000002</v>
      </c>
      <c r="E69" s="127">
        <f t="shared" si="14"/>
        <v>1208.1000000000004</v>
      </c>
      <c r="F69" s="127">
        <f t="shared" si="14"/>
        <v>1541.1000000000001</v>
      </c>
      <c r="G69" s="127">
        <f t="shared" si="14"/>
        <v>1841.3</v>
      </c>
      <c r="H69" s="127">
        <f t="shared" si="14"/>
        <v>1462.1</v>
      </c>
      <c r="I69" s="62">
        <f t="shared" si="9"/>
        <v>8307.3000000000011</v>
      </c>
      <c r="J69" s="107">
        <f>SUM(J3,J9,J15,J21,J27,J33,J39,J45,J51,J57,J63)</f>
        <v>5110.2000000000007</v>
      </c>
      <c r="K69" s="62">
        <f t="shared" si="10"/>
        <v>162.56310907596571</v>
      </c>
      <c r="L69" s="128">
        <f>L3+L9+L15+L21+L27+L33+L39+L45+L51+L57+L63</f>
        <v>1433.3000000000002</v>
      </c>
      <c r="M69" s="128">
        <f t="shared" ref="M69:Q69" si="15">M3+M9+M15+M21+M27+M33+M39+M45+M51+M57+M63</f>
        <v>1025.8</v>
      </c>
      <c r="N69" s="128">
        <f t="shared" si="15"/>
        <v>896.2</v>
      </c>
      <c r="O69" s="128">
        <f t="shared" si="15"/>
        <v>783.59999999999991</v>
      </c>
      <c r="P69" s="128">
        <f t="shared" si="15"/>
        <v>827.3</v>
      </c>
      <c r="Q69" s="129">
        <f t="shared" si="15"/>
        <v>902.09999999999991</v>
      </c>
      <c r="R69" s="64">
        <f t="shared" ref="R69:R74" si="16">SUM(L69:Q69)</f>
        <v>5868.2999999999993</v>
      </c>
      <c r="S69" s="108">
        <v>4369.3</v>
      </c>
      <c r="T69" s="66">
        <f t="shared" si="13"/>
        <v>134.3075549859245</v>
      </c>
      <c r="U69" s="109">
        <f>SUM(C69:H69,L69:Q69)</f>
        <v>14175.600000000002</v>
      </c>
      <c r="V69" s="109">
        <f>SUM(V3,V9,V15,V21,V27,V33,V39,V45,V51,V57,V63)</f>
        <v>9479.5</v>
      </c>
      <c r="W69" s="43">
        <f t="shared" si="12"/>
        <v>149.53953267577407</v>
      </c>
    </row>
    <row r="70" spans="1:23" x14ac:dyDescent="0.2">
      <c r="A70" s="158"/>
      <c r="B70" s="4" t="s">
        <v>18</v>
      </c>
      <c r="C70" s="130">
        <f t="shared" ref="C70:H74" si="17">C4+C10+C16+C22+C28+C34+C40+C46+C52+C58+C64</f>
        <v>172.70000000000002</v>
      </c>
      <c r="D70" s="130">
        <f t="shared" si="14"/>
        <v>307.09999999999997</v>
      </c>
      <c r="E70" s="130">
        <f t="shared" si="14"/>
        <v>281.8</v>
      </c>
      <c r="F70" s="130">
        <f t="shared" si="14"/>
        <v>386.5</v>
      </c>
      <c r="G70" s="130">
        <f t="shared" si="14"/>
        <v>501</v>
      </c>
      <c r="H70" s="130">
        <f t="shared" si="14"/>
        <v>382.80000000000007</v>
      </c>
      <c r="I70" s="70">
        <f>SUM(C70:H70)</f>
        <v>2031.9</v>
      </c>
      <c r="J70" s="110">
        <f t="shared" ref="J70:J74" si="18">SUM(J4,J10,J16,J22,J28,J34,J40,J46,J52,J58,J64)</f>
        <v>1165.7</v>
      </c>
      <c r="K70" s="72">
        <f t="shared" si="10"/>
        <v>174.30728317748992</v>
      </c>
      <c r="L70" s="131">
        <f t="shared" ref="L70:Q74" si="19">L4+L10+L16+L22+L28+L34+L40+L46+L52+L58+L64</f>
        <v>382.3</v>
      </c>
      <c r="M70" s="131">
        <f t="shared" si="19"/>
        <v>269.8</v>
      </c>
      <c r="N70" s="131">
        <f t="shared" si="19"/>
        <v>278.99999999999994</v>
      </c>
      <c r="O70" s="131">
        <f t="shared" si="19"/>
        <v>220.19999999999996</v>
      </c>
      <c r="P70" s="131">
        <f t="shared" si="19"/>
        <v>206.09999999999997</v>
      </c>
      <c r="Q70" s="132">
        <f t="shared" si="19"/>
        <v>243.1</v>
      </c>
      <c r="R70" s="74">
        <f t="shared" si="16"/>
        <v>1600.4999999999998</v>
      </c>
      <c r="S70" s="111">
        <v>865.8</v>
      </c>
      <c r="T70" s="76">
        <f>R70/S70*100</f>
        <v>184.85793485793485</v>
      </c>
      <c r="U70" s="112">
        <f t="shared" si="11"/>
        <v>3632.4</v>
      </c>
      <c r="V70" s="112">
        <f t="shared" ref="V70:V74" si="20">SUM(V4,V10,V16,V22,V28,V34,V40,V46,V52,V58,V64)</f>
        <v>2031.4999999999998</v>
      </c>
      <c r="W70" s="45">
        <f t="shared" si="12"/>
        <v>178.80383952744282</v>
      </c>
    </row>
    <row r="71" spans="1:23" x14ac:dyDescent="0.2">
      <c r="A71" s="158"/>
      <c r="B71" s="13" t="s">
        <v>19</v>
      </c>
      <c r="C71" s="79">
        <f t="shared" si="17"/>
        <v>733.2</v>
      </c>
      <c r="D71" s="79">
        <f t="shared" si="14"/>
        <v>1041.7</v>
      </c>
      <c r="E71" s="79">
        <f t="shared" si="14"/>
        <v>926.29999999999984</v>
      </c>
      <c r="F71" s="79">
        <f t="shared" si="14"/>
        <v>1154.5999999999999</v>
      </c>
      <c r="G71" s="79">
        <f t="shared" si="14"/>
        <v>1340.3000000000002</v>
      </c>
      <c r="H71" s="79">
        <f t="shared" si="14"/>
        <v>1079.3000000000002</v>
      </c>
      <c r="I71" s="70">
        <f t="shared" ref="I71:I72" si="21">SUM(C71:H71)</f>
        <v>6275.4000000000005</v>
      </c>
      <c r="J71" s="113">
        <f t="shared" si="18"/>
        <v>3944.5000000000005</v>
      </c>
      <c r="K71" s="80">
        <f t="shared" si="10"/>
        <v>159.09240714919508</v>
      </c>
      <c r="L71" s="81">
        <f t="shared" si="19"/>
        <v>1051</v>
      </c>
      <c r="M71" s="81">
        <f t="shared" si="19"/>
        <v>756</v>
      </c>
      <c r="N71" s="81">
        <f t="shared" si="19"/>
        <v>617.19999999999993</v>
      </c>
      <c r="O71" s="81">
        <f t="shared" si="19"/>
        <v>563.4</v>
      </c>
      <c r="P71" s="81">
        <f t="shared" si="19"/>
        <v>621.19999999999993</v>
      </c>
      <c r="Q71" s="82">
        <f>Q5+Q11+Q17+Q23+Q29+Q35+Q41+Q47+Q53+Q59+Q65</f>
        <v>659</v>
      </c>
      <c r="R71" s="83">
        <f t="shared" si="16"/>
        <v>4267.7999999999993</v>
      </c>
      <c r="S71" s="114">
        <v>3503.5</v>
      </c>
      <c r="T71" s="85">
        <f t="shared" si="13"/>
        <v>121.81532752961321</v>
      </c>
      <c r="U71" s="115">
        <f t="shared" si="11"/>
        <v>10543.2</v>
      </c>
      <c r="V71" s="115">
        <f t="shared" si="20"/>
        <v>7448.0000000000018</v>
      </c>
      <c r="W71" s="47">
        <f t="shared" si="12"/>
        <v>141.55746509129966</v>
      </c>
    </row>
    <row r="72" spans="1:23" x14ac:dyDescent="0.2">
      <c r="A72" s="158"/>
      <c r="B72" s="13" t="s">
        <v>20</v>
      </c>
      <c r="C72" s="79">
        <f t="shared" si="17"/>
        <v>772.2</v>
      </c>
      <c r="D72" s="79">
        <f t="shared" si="14"/>
        <v>1175.8</v>
      </c>
      <c r="E72" s="79">
        <f t="shared" si="14"/>
        <v>1038.2</v>
      </c>
      <c r="F72" s="79">
        <f t="shared" si="14"/>
        <v>1340.7</v>
      </c>
      <c r="G72" s="79">
        <f t="shared" si="14"/>
        <v>1594.1</v>
      </c>
      <c r="H72" s="79">
        <f t="shared" si="14"/>
        <v>1266.5999999999999</v>
      </c>
      <c r="I72" s="70">
        <f t="shared" si="21"/>
        <v>7187.6</v>
      </c>
      <c r="J72" s="113">
        <f t="shared" si="18"/>
        <v>4562.3999999999987</v>
      </c>
      <c r="K72" s="80">
        <f t="shared" si="10"/>
        <v>157.53989128528849</v>
      </c>
      <c r="L72" s="81">
        <f t="shared" si="19"/>
        <v>1231.9000000000003</v>
      </c>
      <c r="M72" s="81">
        <f t="shared" si="19"/>
        <v>840</v>
      </c>
      <c r="N72" s="81">
        <f t="shared" si="19"/>
        <v>689.59999999999991</v>
      </c>
      <c r="O72" s="81">
        <f t="shared" si="19"/>
        <v>595.79999999999995</v>
      </c>
      <c r="P72" s="81">
        <f t="shared" si="19"/>
        <v>657.5</v>
      </c>
      <c r="Q72" s="82">
        <f t="shared" si="19"/>
        <v>704.8</v>
      </c>
      <c r="R72" s="83">
        <f t="shared" si="16"/>
        <v>4719.6000000000004</v>
      </c>
      <c r="S72" s="114">
        <v>3639.3</v>
      </c>
      <c r="T72" s="85">
        <f t="shared" si="13"/>
        <v>129.68427994394526</v>
      </c>
      <c r="U72" s="115">
        <f>SUM(C72:H72,L72:Q72)</f>
        <v>11907.199999999999</v>
      </c>
      <c r="V72" s="115">
        <f t="shared" si="20"/>
        <v>8201.6999999999989</v>
      </c>
      <c r="W72" s="47">
        <f t="shared" si="12"/>
        <v>145.17965787580624</v>
      </c>
    </row>
    <row r="73" spans="1:23" x14ac:dyDescent="0.2">
      <c r="A73" s="158"/>
      <c r="B73" s="13" t="s">
        <v>21</v>
      </c>
      <c r="C73" s="79">
        <f t="shared" si="17"/>
        <v>133.69999999999999</v>
      </c>
      <c r="D73" s="79">
        <f>D7+D13+D19+D25+D31+D37+D43+D49+D55+D61+D67</f>
        <v>173</v>
      </c>
      <c r="E73" s="79">
        <f t="shared" si="14"/>
        <v>169.89999999999998</v>
      </c>
      <c r="F73" s="79">
        <f t="shared" si="14"/>
        <v>200.4</v>
      </c>
      <c r="G73" s="79">
        <f t="shared" si="14"/>
        <v>247.2</v>
      </c>
      <c r="H73" s="79">
        <f>H7+H13+H19+H25+H31+H37+H43+H49+H55+H61+H67</f>
        <v>195.49999999999997</v>
      </c>
      <c r="I73" s="70">
        <f>SUM(C73:H73)</f>
        <v>1119.7</v>
      </c>
      <c r="J73" s="113">
        <f t="shared" si="18"/>
        <v>547.79999999999995</v>
      </c>
      <c r="K73" s="80">
        <f t="shared" si="10"/>
        <v>204.39941584519897</v>
      </c>
      <c r="L73" s="81">
        <f>L7+L13+L19+L25+L31+L37+L43+L49+L55+L61+L67</f>
        <v>201.4</v>
      </c>
      <c r="M73" s="81">
        <f t="shared" si="19"/>
        <v>185.8</v>
      </c>
      <c r="N73" s="81">
        <f t="shared" si="19"/>
        <v>206.6</v>
      </c>
      <c r="O73" s="81">
        <f t="shared" si="19"/>
        <v>187.8</v>
      </c>
      <c r="P73" s="81">
        <f t="shared" si="19"/>
        <v>169.79999999999998</v>
      </c>
      <c r="Q73" s="82">
        <f t="shared" si="19"/>
        <v>197.29999999999998</v>
      </c>
      <c r="R73" s="83">
        <f t="shared" si="16"/>
        <v>1148.7</v>
      </c>
      <c r="S73" s="114">
        <v>730</v>
      </c>
      <c r="T73" s="85">
        <f t="shared" si="13"/>
        <v>157.35616438356166</v>
      </c>
      <c r="U73" s="115">
        <f t="shared" si="11"/>
        <v>2268.4</v>
      </c>
      <c r="V73" s="115">
        <f t="shared" si="20"/>
        <v>1277.8000000000002</v>
      </c>
      <c r="W73" s="47">
        <f t="shared" si="12"/>
        <v>177.52386915010172</v>
      </c>
    </row>
    <row r="74" spans="1:23" ht="13.5" thickBot="1" x14ac:dyDescent="0.25">
      <c r="A74" s="159"/>
      <c r="B74" s="14" t="s">
        <v>22</v>
      </c>
      <c r="C74" s="133">
        <f t="shared" si="17"/>
        <v>149.5</v>
      </c>
      <c r="D74" s="133">
        <f t="shared" si="17"/>
        <v>190.20000000000002</v>
      </c>
      <c r="E74" s="133">
        <f t="shared" si="17"/>
        <v>190.29999999999998</v>
      </c>
      <c r="F74" s="133">
        <f t="shared" si="17"/>
        <v>219.29999999999998</v>
      </c>
      <c r="G74" s="133">
        <f t="shared" si="17"/>
        <v>268.90000000000003</v>
      </c>
      <c r="H74" s="133">
        <f t="shared" si="17"/>
        <v>214.70000000000002</v>
      </c>
      <c r="I74" s="91">
        <f>SUM(C74:H74)</f>
        <v>1232.9000000000001</v>
      </c>
      <c r="J74" s="116">
        <f t="shared" si="18"/>
        <v>627.5</v>
      </c>
      <c r="K74" s="91">
        <f t="shared" si="10"/>
        <v>196.4780876494024</v>
      </c>
      <c r="L74" s="133">
        <f t="shared" si="19"/>
        <v>215.4</v>
      </c>
      <c r="M74" s="134">
        <f t="shared" si="19"/>
        <v>205.49999999999997</v>
      </c>
      <c r="N74" s="134">
        <f t="shared" si="19"/>
        <v>234.7</v>
      </c>
      <c r="O74" s="134">
        <f t="shared" si="19"/>
        <v>219.60000000000002</v>
      </c>
      <c r="P74" s="134">
        <f t="shared" si="19"/>
        <v>203</v>
      </c>
      <c r="Q74" s="135">
        <f t="shared" si="19"/>
        <v>238.60000000000002</v>
      </c>
      <c r="R74" s="94">
        <f t="shared" si="16"/>
        <v>1316.7999999999997</v>
      </c>
      <c r="S74" s="117">
        <v>813.1</v>
      </c>
      <c r="T74" s="96">
        <f t="shared" si="13"/>
        <v>161.94809986471526</v>
      </c>
      <c r="U74" s="118">
        <f t="shared" si="11"/>
        <v>2549.7000000000003</v>
      </c>
      <c r="V74" s="118">
        <f t="shared" si="20"/>
        <v>1440.6000000000001</v>
      </c>
      <c r="W74" s="49">
        <f t="shared" si="12"/>
        <v>176.98875468554769</v>
      </c>
    </row>
    <row r="75" spans="1:23" x14ac:dyDescent="0.2">
      <c r="A75" s="160" t="s">
        <v>40</v>
      </c>
      <c r="B75" s="55" t="s">
        <v>17</v>
      </c>
      <c r="C75" s="152">
        <v>652.9</v>
      </c>
      <c r="D75" s="138">
        <v>768.6</v>
      </c>
      <c r="E75" s="138">
        <v>545.1</v>
      </c>
      <c r="F75" s="138">
        <v>1094.9000000000001</v>
      </c>
      <c r="G75" s="138">
        <v>1264.5</v>
      </c>
      <c r="H75" s="136">
        <v>784.2</v>
      </c>
      <c r="I75" s="137">
        <f>SUM(C75:H75)</f>
        <v>5110.2</v>
      </c>
      <c r="J75" s="38"/>
      <c r="K75" s="155"/>
      <c r="L75" s="141">
        <v>1208.5999999999999</v>
      </c>
      <c r="M75" s="138">
        <v>992.2</v>
      </c>
      <c r="N75" s="138">
        <v>705.2</v>
      </c>
      <c r="O75" s="138">
        <v>545.29999999999995</v>
      </c>
      <c r="P75" s="138">
        <v>369</v>
      </c>
      <c r="Q75" s="136">
        <v>549</v>
      </c>
      <c r="R75" s="137">
        <f>SUM(L75:Q75)</f>
        <v>4369.3</v>
      </c>
      <c r="S75" s="38"/>
      <c r="T75" s="38"/>
      <c r="U75" s="38"/>
      <c r="V75" s="38"/>
    </row>
    <row r="76" spans="1:23" ht="13.5" thickBot="1" x14ac:dyDescent="0.25">
      <c r="A76" s="161"/>
      <c r="B76" s="15" t="s">
        <v>31</v>
      </c>
      <c r="C76" s="154">
        <f t="shared" ref="C76:I76" si="22">C69/C75*100</f>
        <v>138.75019145351507</v>
      </c>
      <c r="D76" s="134">
        <f t="shared" si="22"/>
        <v>175.48790007806403</v>
      </c>
      <c r="E76" s="134">
        <f t="shared" si="22"/>
        <v>221.62905888827743</v>
      </c>
      <c r="F76" s="134">
        <f t="shared" si="22"/>
        <v>140.7525801443054</v>
      </c>
      <c r="G76" s="134">
        <f t="shared" si="22"/>
        <v>145.6148675365757</v>
      </c>
      <c r="H76" s="135">
        <f t="shared" si="22"/>
        <v>186.44478449375157</v>
      </c>
      <c r="I76" s="139">
        <f t="shared" si="22"/>
        <v>162.56310907596574</v>
      </c>
      <c r="J76" s="38"/>
      <c r="K76" s="156"/>
      <c r="L76" s="133">
        <f t="shared" ref="L76:R76" si="23">L69/L75*100</f>
        <v>118.59175906006953</v>
      </c>
      <c r="M76" s="134">
        <f t="shared" si="23"/>
        <v>103.38641402942955</v>
      </c>
      <c r="N76" s="134">
        <f t="shared" si="23"/>
        <v>127.08451503119682</v>
      </c>
      <c r="O76" s="134">
        <f t="shared" si="23"/>
        <v>143.70071520264074</v>
      </c>
      <c r="P76" s="134">
        <f t="shared" si="23"/>
        <v>224.20054200542006</v>
      </c>
      <c r="Q76" s="135">
        <f t="shared" si="23"/>
        <v>164.31693989071036</v>
      </c>
      <c r="R76" s="139">
        <f t="shared" si="23"/>
        <v>134.3075549859245</v>
      </c>
      <c r="S76" s="38"/>
      <c r="T76" s="38"/>
      <c r="U76" s="140"/>
      <c r="V76" s="38"/>
    </row>
  </sheetData>
  <mergeCells count="14">
    <mergeCell ref="A27:A32"/>
    <mergeCell ref="I1:K1"/>
    <mergeCell ref="A3:A8"/>
    <mergeCell ref="A9:A14"/>
    <mergeCell ref="A15:A20"/>
    <mergeCell ref="A21:A26"/>
    <mergeCell ref="A69:A74"/>
    <mergeCell ref="A75:A76"/>
    <mergeCell ref="A33:A38"/>
    <mergeCell ref="A39:A44"/>
    <mergeCell ref="A45:A50"/>
    <mergeCell ref="A51:A56"/>
    <mergeCell ref="A57:A62"/>
    <mergeCell ref="A63:A68"/>
  </mergeCells>
  <phoneticPr fontId="1"/>
  <pageMargins left="0.7" right="0.7" top="0.75" bottom="0.75" header="0.3" footer="0.3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観光入込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木場＿俊介</dc:creator>
  <cp:lastModifiedBy>user</cp:lastModifiedBy>
  <cp:lastPrinted>2023-08-03T01:27:14Z</cp:lastPrinted>
  <dcterms:created xsi:type="dcterms:W3CDTF">2014-12-25T00:18:22Z</dcterms:created>
  <dcterms:modified xsi:type="dcterms:W3CDTF">2023-08-03T02:47:37Z</dcterms:modified>
</cp:coreProperties>
</file>