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60" windowHeight="8160" tabRatio="910"/>
  </bookViews>
  <sheets>
    <sheet name="訪日外国人（①市町村、国・地域別）" sheetId="15" r:id="rId1"/>
  </sheets>
  <definedNames>
    <definedName name="_xlnm.Print_Area" localSheetId="0">'訪日外国人（①市町村、国・地域別）'!$A$1:$Y$29</definedName>
    <definedName name="_xlnm.Print_Titles" localSheetId="0">'訪日外国人（①市町村、国・地域別）'!$1:$5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<sst xmlns:r="http://schemas.openxmlformats.org/officeDocument/2006/relationships" xmlns="http://schemas.openxmlformats.org/spreadsheetml/2006/main" count="54" uniqueCount="54">
  <si>
    <r>
      <rPr>
        <sz val="14"/>
        <color auto="1"/>
        <rFont val="ＭＳ Ｐゴシック"/>
      </rPr>
      <t>マレーシア</t>
    </r>
  </si>
  <si>
    <r>
      <rPr>
        <sz val="14"/>
        <color auto="1"/>
        <rFont val="ＭＳ Ｐゴシック"/>
      </rPr>
      <t>その他</t>
    </r>
    <rPh sb="2" eb="3">
      <t>タ</t>
    </rPh>
    <phoneticPr fontId="2"/>
  </si>
  <si>
    <r>
      <rPr>
        <sz val="14"/>
        <color auto="1"/>
        <rFont val="ＭＳ Ｐゴシック"/>
      </rPr>
      <t>白老町</t>
    </r>
    <rPh sb="0" eb="3">
      <t>シラオイチョウ</t>
    </rPh>
    <phoneticPr fontId="2"/>
  </si>
  <si>
    <r>
      <rPr>
        <sz val="14"/>
        <color auto="1"/>
        <rFont val="ＭＳ Ｐゴシック"/>
      </rPr>
      <t>宿泊人数</t>
    </r>
    <rPh sb="0" eb="2">
      <t>シュクハク</t>
    </rPh>
    <rPh sb="2" eb="4">
      <t>ニンズウ</t>
    </rPh>
    <phoneticPr fontId="2"/>
  </si>
  <si>
    <r>
      <rPr>
        <sz val="14"/>
        <color auto="1"/>
        <rFont val="ＭＳ Ｐゴシック"/>
      </rPr>
      <t>中国</t>
    </r>
    <rPh sb="0" eb="2">
      <t>チュウゴク</t>
    </rPh>
    <phoneticPr fontId="2"/>
  </si>
  <si>
    <t>市町</t>
    <rPh sb="0" eb="2">
      <t>シチョウ</t>
    </rPh>
    <phoneticPr fontId="2"/>
  </si>
  <si>
    <t>ベトナム</t>
  </si>
  <si>
    <t>インドネシア</t>
  </si>
  <si>
    <t>（単位：人、％）</t>
    <rPh sb="1" eb="3">
      <t>タンイ</t>
    </rPh>
    <rPh sb="4" eb="5">
      <t>ニン</t>
    </rPh>
    <phoneticPr fontId="2"/>
  </si>
  <si>
    <t>ヨーロッパ</t>
  </si>
  <si>
    <t>区分</t>
    <rPh sb="0" eb="2">
      <t>クブン</t>
    </rPh>
    <phoneticPr fontId="2"/>
  </si>
  <si>
    <t>アジア</t>
  </si>
  <si>
    <t>－</t>
  </si>
  <si>
    <t>北米</t>
    <rPh sb="0" eb="2">
      <t>ホクベイ</t>
    </rPh>
    <phoneticPr fontId="2"/>
  </si>
  <si>
    <r>
      <rPr>
        <sz val="14"/>
        <color auto="1"/>
        <rFont val="ＭＳ Ｐゴシック"/>
      </rPr>
      <t>苫小牧市</t>
    </r>
    <rPh sb="0" eb="4">
      <t>トマコマイシ</t>
    </rPh>
    <phoneticPr fontId="2"/>
  </si>
  <si>
    <r>
      <rPr>
        <sz val="14"/>
        <color auto="1"/>
        <rFont val="ＭＳ Ｐゴシック"/>
      </rPr>
      <t>オセアニア</t>
    </r>
  </si>
  <si>
    <r>
      <rPr>
        <sz val="14"/>
        <color auto="1"/>
        <rFont val="ＭＳ Ｐゴシック"/>
      </rPr>
      <t>計</t>
    </r>
    <rPh sb="0" eb="1">
      <t>ケイ</t>
    </rPh>
    <phoneticPr fontId="2"/>
  </si>
  <si>
    <r>
      <rPr>
        <sz val="14"/>
        <color auto="1"/>
        <rFont val="ＭＳ Ｐゴシック"/>
      </rPr>
      <t>タイ</t>
    </r>
  </si>
  <si>
    <r>
      <rPr>
        <sz val="14"/>
        <color auto="1"/>
        <rFont val="ＭＳ Ｐゴシック"/>
      </rPr>
      <t>前年度計</t>
    </r>
    <rPh sb="0" eb="2">
      <t>ゼンネン</t>
    </rPh>
    <rPh sb="2" eb="3">
      <t>ド</t>
    </rPh>
    <rPh sb="3" eb="4">
      <t>ケイ</t>
    </rPh>
    <phoneticPr fontId="2"/>
  </si>
  <si>
    <t>豊浦町</t>
    <rPh sb="0" eb="3">
      <t>トヨウラチョウ</t>
    </rPh>
    <phoneticPr fontId="2"/>
  </si>
  <si>
    <r>
      <rPr>
        <sz val="14"/>
        <color auto="1"/>
        <rFont val="ＭＳ Ｐゴシック"/>
      </rPr>
      <t>シンガポール</t>
    </r>
  </si>
  <si>
    <r>
      <t>H22</t>
    </r>
    <r>
      <rPr>
        <sz val="15"/>
        <color indexed="8"/>
        <rFont val="ＭＳ Ｐゴシック"/>
      </rPr>
      <t>同期比</t>
    </r>
    <rPh sb="3" eb="5">
      <t>ドウキ</t>
    </rPh>
    <rPh sb="5" eb="6">
      <t>ヒ</t>
    </rPh>
    <phoneticPr fontId="13"/>
  </si>
  <si>
    <r>
      <rPr>
        <sz val="14"/>
        <color auto="1"/>
        <rFont val="ＭＳ Ｐゴシック"/>
      </rPr>
      <t>前年度比</t>
    </r>
    <rPh sb="0" eb="3">
      <t>ゼンネンド</t>
    </rPh>
    <rPh sb="3" eb="4">
      <t>ヒ</t>
    </rPh>
    <phoneticPr fontId="2"/>
  </si>
  <si>
    <r>
      <t>H22</t>
    </r>
    <r>
      <rPr>
        <sz val="15"/>
        <color indexed="8"/>
        <rFont val="ＭＳ Ｐゴシック"/>
      </rPr>
      <t>同期計</t>
    </r>
    <rPh sb="3" eb="5">
      <t>ドウキ</t>
    </rPh>
    <rPh sb="5" eb="6">
      <t>ケイ</t>
    </rPh>
    <phoneticPr fontId="13"/>
  </si>
  <si>
    <r>
      <rPr>
        <sz val="14"/>
        <color auto="1"/>
        <rFont val="ＭＳ Ｐゴシック"/>
      </rPr>
      <t>伊達市</t>
    </r>
    <rPh sb="0" eb="3">
      <t>ダテシ</t>
    </rPh>
    <phoneticPr fontId="2"/>
  </si>
  <si>
    <r>
      <rPr>
        <sz val="14"/>
        <color auto="1"/>
        <rFont val="ＭＳ Ｐゴシック"/>
      </rPr>
      <t>韓国</t>
    </r>
    <rPh sb="0" eb="2">
      <t>カンコク</t>
    </rPh>
    <phoneticPr fontId="2"/>
  </si>
  <si>
    <r>
      <rPr>
        <sz val="14"/>
        <color auto="1"/>
        <rFont val="ＭＳ Ｐゴシック"/>
      </rPr>
      <t>台湾</t>
    </r>
    <rPh sb="0" eb="2">
      <t>タイワン</t>
    </rPh>
    <phoneticPr fontId="2"/>
  </si>
  <si>
    <r>
      <rPr>
        <sz val="14"/>
        <color auto="1"/>
        <rFont val="ＭＳ Ｐゴシック"/>
      </rPr>
      <t>香港</t>
    </r>
    <rPh sb="0" eb="2">
      <t>ホンコン</t>
    </rPh>
    <phoneticPr fontId="2"/>
  </si>
  <si>
    <r>
      <rPr>
        <sz val="14"/>
        <color auto="1"/>
        <rFont val="ＭＳ Ｐゴシック"/>
      </rPr>
      <t>インド</t>
    </r>
  </si>
  <si>
    <t>フィリピン</t>
  </si>
  <si>
    <r>
      <rPr>
        <sz val="14"/>
        <color auto="1"/>
        <rFont val="ＭＳ Ｐゴシック"/>
      </rPr>
      <t>宿泊延数</t>
    </r>
    <rPh sb="0" eb="2">
      <t>シュクハク</t>
    </rPh>
    <rPh sb="2" eb="3">
      <t>ノ</t>
    </rPh>
    <rPh sb="3" eb="4">
      <t>スウ</t>
    </rPh>
    <phoneticPr fontId="2"/>
  </si>
  <si>
    <r>
      <rPr>
        <sz val="14"/>
        <color auto="1"/>
        <rFont val="ＭＳ Ｐゴシック"/>
      </rPr>
      <t>ロシア</t>
    </r>
  </si>
  <si>
    <r>
      <rPr>
        <sz val="14"/>
        <color auto="1"/>
        <rFont val="ＭＳ Ｐゴシック"/>
      </rPr>
      <t>イギリス</t>
    </r>
  </si>
  <si>
    <r>
      <rPr>
        <sz val="14"/>
        <color auto="1"/>
        <rFont val="ＭＳ Ｐゴシック"/>
      </rPr>
      <t>壮瞥町</t>
    </r>
    <rPh sb="0" eb="3">
      <t>ソウベツチョウ</t>
    </rPh>
    <phoneticPr fontId="2"/>
  </si>
  <si>
    <r>
      <rPr>
        <sz val="14"/>
        <color auto="1"/>
        <rFont val="ＭＳ Ｐゴシック"/>
      </rPr>
      <t>フランス</t>
    </r>
  </si>
  <si>
    <r>
      <rPr>
        <sz val="14"/>
        <color auto="1"/>
        <rFont val="ＭＳ Ｐゴシック"/>
      </rPr>
      <t>宿泊延数</t>
    </r>
  </si>
  <si>
    <r>
      <rPr>
        <sz val="14"/>
        <color auto="1"/>
        <rFont val="ＭＳ Ｐゴシック"/>
      </rPr>
      <t>カナダ</t>
    </r>
  </si>
  <si>
    <r>
      <rPr>
        <sz val="14"/>
        <color auto="1"/>
        <rFont val="ＭＳ Ｐゴシック"/>
      </rPr>
      <t>ドイツ</t>
    </r>
  </si>
  <si>
    <t>下期</t>
    <rPh sb="0" eb="2">
      <t>シモキ</t>
    </rPh>
    <phoneticPr fontId="2"/>
  </si>
  <si>
    <r>
      <rPr>
        <sz val="14"/>
        <color auto="1"/>
        <rFont val="ＭＳ Ｐゴシック"/>
      </rPr>
      <t>アメリカ</t>
    </r>
  </si>
  <si>
    <r>
      <rPr>
        <sz val="14"/>
        <color auto="1"/>
        <rFont val="ＭＳ Ｐゴシック"/>
      </rPr>
      <t>オーストラリア</t>
    </r>
  </si>
  <si>
    <t>上期</t>
    <rPh sb="0" eb="2">
      <t>カミキ</t>
    </rPh>
    <phoneticPr fontId="2"/>
  </si>
  <si>
    <r>
      <rPr>
        <sz val="14"/>
        <color auto="1"/>
        <rFont val="ＭＳ Ｐゴシック"/>
      </rPr>
      <t>室蘭市</t>
    </r>
    <rPh sb="0" eb="3">
      <t>ムロランシ</t>
    </rPh>
    <phoneticPr fontId="2"/>
  </si>
  <si>
    <t>振興局計</t>
    <rPh sb="0" eb="3">
      <t>シンコウキョク</t>
    </rPh>
    <rPh sb="3" eb="4">
      <t>ケイ</t>
    </rPh>
    <phoneticPr fontId="2"/>
  </si>
  <si>
    <r>
      <rPr>
        <sz val="14"/>
        <color auto="1"/>
        <rFont val="ＭＳ Ｐゴシック"/>
      </rPr>
      <t>宿泊人数</t>
    </r>
  </si>
  <si>
    <r>
      <rPr>
        <sz val="14"/>
        <color auto="1"/>
        <rFont val="ＭＳ Ｐゴシック"/>
      </rPr>
      <t>登別市</t>
    </r>
    <rPh sb="0" eb="3">
      <t>ノボリベツシ</t>
    </rPh>
    <phoneticPr fontId="2"/>
  </si>
  <si>
    <r>
      <rPr>
        <sz val="14"/>
        <color auto="1"/>
        <rFont val="ＭＳ Ｐゴシック"/>
      </rPr>
      <t>洞爺湖町</t>
    </r>
    <rPh sb="0" eb="3">
      <t>トウヤコ</t>
    </rPh>
    <rPh sb="3" eb="4">
      <t>チョウ</t>
    </rPh>
    <phoneticPr fontId="2"/>
  </si>
  <si>
    <t>安平町</t>
    <rPh sb="0" eb="3">
      <t>アビラチョウ</t>
    </rPh>
    <phoneticPr fontId="2"/>
  </si>
  <si>
    <t>厚真町</t>
    <rPh sb="0" eb="3">
      <t>アツマチョウ</t>
    </rPh>
    <phoneticPr fontId="2"/>
  </si>
  <si>
    <r>
      <rPr>
        <sz val="14"/>
        <color auto="1"/>
        <rFont val="ＭＳ Ｐゴシック"/>
      </rPr>
      <t>むかわ町</t>
    </r>
    <rPh sb="3" eb="4">
      <t>チョウ</t>
    </rPh>
    <phoneticPr fontId="2"/>
  </si>
  <si>
    <t>年度計</t>
    <rPh sb="0" eb="2">
      <t>ネンド</t>
    </rPh>
    <rPh sb="2" eb="3">
      <t>ケイ</t>
    </rPh>
    <phoneticPr fontId="2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</si>
  <si>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2"/>
  </si>
  <si>
    <t>-</t>
  </si>
  <si>
    <t>令和３年（２０２１年）度上期胆振管内訪日外国人宿泊者数調査結果</t>
    <rPh sb="0" eb="2">
      <t>レイワ</t>
    </rPh>
    <rPh sb="3" eb="4">
      <t>ネン</t>
    </rPh>
    <rPh sb="9" eb="10">
      <t>ネン</t>
    </rPh>
    <rPh sb="11" eb="12">
      <t>ド</t>
    </rPh>
    <rPh sb="12" eb="14">
      <t>カミキ</t>
    </rPh>
    <rPh sb="14" eb="16">
      <t>イブリ</t>
    </rPh>
    <rPh sb="16" eb="18">
      <t>カンナイ</t>
    </rPh>
    <rPh sb="18" eb="20">
      <t>ホウニチ</t>
    </rPh>
    <rPh sb="20" eb="23">
      <t>ガイコクジン</t>
    </rPh>
    <rPh sb="23" eb="26">
      <t>シュクハクシャ</t>
    </rPh>
    <rPh sb="26" eb="27">
      <t>スウ</t>
    </rPh>
    <rPh sb="27" eb="29">
      <t>チョウサ</t>
    </rPh>
    <rPh sb="29" eb="31">
      <t>ケッカ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</si>
</sst>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80" formatCode="#,##0.0_);[Red]\(#,##0.0\)"/>
    <numFmt numFmtId="176" formatCode="#,##0_ ;[Red]\-#,##0\ "/>
    <numFmt numFmtId="177" formatCode="#,##0_);[Red]\(#,##0\)"/>
    <numFmt numFmtId="178" formatCode="0.0%"/>
    <numFmt numFmtId="179" formatCode="0.0_ "/>
  </numFmts>
  <fonts count="1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Arial"/>
    </font>
    <font>
      <sz val="11"/>
      <color auto="1"/>
      <name val="Arial"/>
    </font>
    <font>
      <sz val="26"/>
      <color auto="1"/>
      <name val="ＭＳ Ｐゴシック"/>
    </font>
    <font>
      <sz val="26"/>
      <color auto="1"/>
      <name val="Arial"/>
    </font>
    <font>
      <sz val="16"/>
      <color auto="1"/>
      <name val="ＭＳ Ｐゴシック"/>
    </font>
    <font>
      <sz val="14"/>
      <color auto="1"/>
      <name val="ＭＳ Ｐゴシック"/>
    </font>
    <font>
      <sz val="15"/>
      <color auto="1"/>
      <name val="Arial"/>
    </font>
    <font>
      <sz val="11"/>
      <color theme="1"/>
      <name val="ＭＳ Ｐゴシック"/>
    </font>
    <font>
      <b/>
      <sz val="15"/>
      <color auto="1"/>
      <name val="Arial"/>
    </font>
    <font>
      <sz val="15"/>
      <color indexed="8"/>
      <name val="Arial"/>
    </font>
    <font>
      <sz val="1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5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0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2" borderId="0" xfId="3" applyFont="1" applyFill="1" applyAlignment="1">
      <alignment vertical="center"/>
    </xf>
    <xf numFmtId="176" fontId="3" fillId="2" borderId="0" xfId="3" applyNumberFormat="1" applyFont="1" applyFill="1" applyAlignment="1">
      <alignment vertical="center"/>
    </xf>
    <xf numFmtId="177" fontId="4" fillId="2" borderId="0" xfId="3" applyNumberFormat="1" applyFont="1" applyFill="1" applyAlignment="1">
      <alignment vertical="center" shrinkToFit="1"/>
    </xf>
    <xf numFmtId="0" fontId="5" fillId="2" borderId="0" xfId="3" applyFont="1" applyFill="1" applyAlignment="1">
      <alignment vertical="top"/>
    </xf>
    <xf numFmtId="0" fontId="6" fillId="2" borderId="0" xfId="3" applyFont="1" applyFill="1" applyAlignment="1">
      <alignment vertical="top"/>
    </xf>
    <xf numFmtId="0" fontId="7" fillId="2" borderId="0" xfId="3" applyFont="1" applyFill="1" applyAlignment="1">
      <alignment vertical="center"/>
    </xf>
    <xf numFmtId="177" fontId="8" fillId="2" borderId="1" xfId="3" applyNumberFormat="1" applyFont="1" applyFill="1" applyBorder="1" applyAlignment="1">
      <alignment horizontal="distributed" vertical="center" justifyLastLine="1" shrinkToFit="1"/>
    </xf>
    <xf numFmtId="177" fontId="8" fillId="2" borderId="2" xfId="3" applyNumberFormat="1" applyFont="1" applyFill="1" applyBorder="1" applyAlignment="1">
      <alignment horizontal="distributed" vertical="center" justifyLastLine="1" shrinkToFit="1"/>
    </xf>
    <xf numFmtId="177" fontId="8" fillId="3" borderId="3" xfId="3" applyNumberFormat="1" applyFont="1" applyFill="1" applyBorder="1" applyAlignment="1">
      <alignment horizontal="center" vertical="distributed" textRotation="255" justifyLastLine="1" shrinkToFit="1"/>
    </xf>
    <xf numFmtId="177" fontId="8" fillId="3" borderId="4" xfId="3" applyNumberFormat="1" applyFont="1" applyFill="1" applyBorder="1" applyAlignment="1">
      <alignment horizontal="center" vertical="distributed" textRotation="255" justifyLastLine="1" shrinkToFit="1"/>
    </xf>
    <xf numFmtId="177" fontId="8" fillId="3" borderId="5" xfId="3" applyNumberFormat="1" applyFont="1" applyFill="1" applyBorder="1" applyAlignment="1">
      <alignment horizontal="center" vertical="center" shrinkToFit="1"/>
    </xf>
    <xf numFmtId="177" fontId="8" fillId="3" borderId="2" xfId="3" applyNumberFormat="1" applyFont="1" applyFill="1" applyBorder="1" applyAlignment="1">
      <alignment horizontal="center" vertical="center" shrinkToFit="1"/>
    </xf>
    <xf numFmtId="177" fontId="8" fillId="4" borderId="3" xfId="3" applyNumberFormat="1" applyFont="1" applyFill="1" applyBorder="1" applyAlignment="1">
      <alignment horizontal="center" vertical="distributed" textRotation="255" justifyLastLine="1" shrinkToFit="1"/>
    </xf>
    <xf numFmtId="177" fontId="8" fillId="4" borderId="4" xfId="3" applyNumberFormat="1" applyFont="1" applyFill="1" applyBorder="1" applyAlignment="1">
      <alignment horizontal="center" vertical="distributed" textRotation="255" justifyLastLine="1" shrinkToFit="1"/>
    </xf>
    <xf numFmtId="177" fontId="8" fillId="4" borderId="5" xfId="3" applyNumberFormat="1" applyFont="1" applyFill="1" applyBorder="1" applyAlignment="1">
      <alignment horizontal="center" vertical="center" shrinkToFit="1"/>
    </xf>
    <xf numFmtId="177" fontId="8" fillId="4" borderId="2" xfId="3" applyNumberFormat="1" applyFont="1" applyFill="1" applyBorder="1" applyAlignment="1">
      <alignment horizontal="center" vertical="center" shrinkToFit="1"/>
    </xf>
    <xf numFmtId="177" fontId="8" fillId="5" borderId="3" xfId="3" applyNumberFormat="1" applyFont="1" applyFill="1" applyBorder="1" applyAlignment="1">
      <alignment horizontal="center" vertical="distributed" textRotation="255" justifyLastLine="1" shrinkToFit="1"/>
    </xf>
    <xf numFmtId="177" fontId="8" fillId="5" borderId="4" xfId="3" applyNumberFormat="1" applyFont="1" applyFill="1" applyBorder="1" applyAlignment="1">
      <alignment horizontal="center" vertical="distributed" textRotation="255" justifyLastLine="1" shrinkToFit="1"/>
    </xf>
    <xf numFmtId="177" fontId="8" fillId="5" borderId="5" xfId="3" applyNumberFormat="1" applyFont="1" applyFill="1" applyBorder="1" applyAlignment="1">
      <alignment horizontal="center" vertical="center" shrinkToFit="1"/>
    </xf>
    <xf numFmtId="177" fontId="8" fillId="5" borderId="2" xfId="3" applyNumberFormat="1" applyFont="1" applyFill="1" applyBorder="1" applyAlignment="1">
      <alignment horizontal="center" vertical="center" shrinkToFit="1"/>
    </xf>
    <xf numFmtId="177" fontId="8" fillId="2" borderId="6" xfId="3" applyNumberFormat="1" applyFont="1" applyFill="1" applyBorder="1" applyAlignment="1">
      <alignment horizontal="distributed" vertical="center" justifyLastLine="1" shrinkToFit="1"/>
    </xf>
    <xf numFmtId="177" fontId="8" fillId="2" borderId="7" xfId="3" applyNumberFormat="1" applyFont="1" applyFill="1" applyBorder="1" applyAlignment="1">
      <alignment horizontal="distributed" vertical="center" justifyLastLine="1" shrinkToFit="1"/>
    </xf>
    <xf numFmtId="177" fontId="3" fillId="2" borderId="8" xfId="3" applyNumberFormat="1" applyFont="1" applyFill="1" applyBorder="1" applyAlignment="1">
      <alignment horizontal="center" vertical="center" shrinkToFit="1"/>
    </xf>
    <xf numFmtId="177" fontId="3" fillId="2" borderId="9" xfId="3" applyNumberFormat="1" applyFont="1" applyFill="1" applyBorder="1" applyAlignment="1">
      <alignment horizontal="center" vertical="center" shrinkToFit="1"/>
    </xf>
    <xf numFmtId="177" fontId="8" fillId="2" borderId="9" xfId="3" applyNumberFormat="1" applyFont="1" applyFill="1" applyBorder="1" applyAlignment="1">
      <alignment horizontal="center" vertical="center" shrinkToFit="1"/>
    </xf>
    <xf numFmtId="177" fontId="8" fillId="3" borderId="10" xfId="3" applyNumberFormat="1" applyFont="1" applyFill="1" applyBorder="1" applyAlignment="1">
      <alignment horizontal="center" vertical="center" shrinkToFit="1"/>
    </xf>
    <xf numFmtId="177" fontId="8" fillId="3" borderId="7" xfId="3" applyNumberFormat="1" applyFont="1" applyFill="1" applyBorder="1" applyAlignment="1">
      <alignment horizontal="center" vertical="center" shrinkToFit="1"/>
    </xf>
    <xf numFmtId="177" fontId="3" fillId="2" borderId="11" xfId="3" applyNumberFormat="1" applyFont="1" applyFill="1" applyBorder="1" applyAlignment="1">
      <alignment horizontal="center" vertical="center" shrinkToFit="1"/>
    </xf>
    <xf numFmtId="177" fontId="8" fillId="4" borderId="10" xfId="3" applyNumberFormat="1" applyFont="1" applyFill="1" applyBorder="1" applyAlignment="1">
      <alignment horizontal="center" vertical="center" shrinkToFit="1"/>
    </xf>
    <xf numFmtId="177" fontId="8" fillId="4" borderId="7" xfId="3" applyNumberFormat="1" applyFont="1" applyFill="1" applyBorder="1" applyAlignment="1">
      <alignment horizontal="center" vertical="center" shrinkToFit="1"/>
    </xf>
    <xf numFmtId="177" fontId="8" fillId="5" borderId="10" xfId="3" applyNumberFormat="1" applyFont="1" applyFill="1" applyBorder="1" applyAlignment="1">
      <alignment horizontal="center" vertical="center" shrinkToFit="1"/>
    </xf>
    <xf numFmtId="177" fontId="8" fillId="5" borderId="7" xfId="3" applyNumberFormat="1" applyFont="1" applyFill="1" applyBorder="1" applyAlignment="1">
      <alignment horizontal="center" vertical="center" shrinkToFit="1"/>
    </xf>
    <xf numFmtId="177" fontId="8" fillId="2" borderId="12" xfId="3" applyNumberFormat="1" applyFont="1" applyFill="1" applyBorder="1" applyAlignment="1">
      <alignment horizontal="distributed" vertical="center" justifyLastLine="1" shrinkToFit="1"/>
    </xf>
    <xf numFmtId="177" fontId="3" fillId="2" borderId="13" xfId="3" applyNumberFormat="1" applyFont="1" applyFill="1" applyBorder="1" applyAlignment="1">
      <alignment horizontal="distributed" vertical="center" justifyLastLine="1" shrinkToFit="1"/>
    </xf>
    <xf numFmtId="177" fontId="3" fillId="2" borderId="14" xfId="3" applyNumberFormat="1" applyFont="1" applyFill="1" applyBorder="1" applyAlignment="1">
      <alignment horizontal="center" vertical="center" shrinkToFit="1"/>
    </xf>
    <xf numFmtId="177" fontId="3" fillId="2" borderId="15" xfId="3" applyNumberFormat="1" applyFont="1" applyFill="1" applyBorder="1" applyAlignment="1">
      <alignment horizontal="center" vertical="center" shrinkToFit="1"/>
    </xf>
    <xf numFmtId="177" fontId="3" fillId="2" borderId="16" xfId="3" applyNumberFormat="1" applyFont="1" applyFill="1" applyBorder="1" applyAlignment="1">
      <alignment horizontal="center" vertical="center" shrinkToFit="1"/>
    </xf>
    <xf numFmtId="177" fontId="3" fillId="3" borderId="16" xfId="3" applyNumberFormat="1" applyFont="1" applyFill="1" applyBorder="1" applyAlignment="1">
      <alignment horizontal="center" vertical="center" shrinkToFit="1"/>
    </xf>
    <xf numFmtId="177" fontId="3" fillId="3" borderId="17" xfId="3" applyNumberFormat="1" applyFont="1" applyFill="1" applyBorder="1" applyAlignment="1">
      <alignment horizontal="center" vertical="center" shrinkToFit="1"/>
    </xf>
    <xf numFmtId="177" fontId="3" fillId="2" borderId="18" xfId="3" applyNumberFormat="1" applyFont="1" applyFill="1" applyBorder="1" applyAlignment="1">
      <alignment horizontal="center" vertical="center" shrinkToFit="1"/>
    </xf>
    <xf numFmtId="177" fontId="3" fillId="2" borderId="19" xfId="3" applyNumberFormat="1" applyFont="1" applyFill="1" applyBorder="1" applyAlignment="1">
      <alignment horizontal="center" vertical="center" shrinkToFit="1"/>
    </xf>
    <xf numFmtId="177" fontId="3" fillId="2" borderId="20" xfId="3" applyNumberFormat="1" applyFont="1" applyFill="1" applyBorder="1" applyAlignment="1">
      <alignment horizontal="center" vertical="center" shrinkToFit="1"/>
    </xf>
    <xf numFmtId="177" fontId="3" fillId="2" borderId="21" xfId="3" applyNumberFormat="1" applyFont="1" applyFill="1" applyBorder="1" applyAlignment="1">
      <alignment horizontal="center" vertical="center" shrinkToFit="1"/>
    </xf>
    <xf numFmtId="177" fontId="3" fillId="4" borderId="20" xfId="3" applyNumberFormat="1" applyFont="1" applyFill="1" applyBorder="1" applyAlignment="1">
      <alignment horizontal="center" vertical="center" shrinkToFit="1"/>
    </xf>
    <xf numFmtId="177" fontId="3" fillId="4" borderId="17" xfId="3" applyNumberFormat="1" applyFont="1" applyFill="1" applyBorder="1" applyAlignment="1">
      <alignment horizontal="center" vertical="center" shrinkToFit="1"/>
    </xf>
    <xf numFmtId="177" fontId="3" fillId="5" borderId="20" xfId="3" applyNumberFormat="1" applyFont="1" applyFill="1" applyBorder="1" applyAlignment="1">
      <alignment horizontal="center" vertical="center" shrinkToFit="1"/>
    </xf>
    <xf numFmtId="177" fontId="3" fillId="5" borderId="17" xfId="3" applyNumberFormat="1" applyFont="1" applyFill="1" applyBorder="1" applyAlignment="1">
      <alignment horizontal="center" vertical="center" shrinkToFit="1"/>
    </xf>
    <xf numFmtId="177" fontId="8" fillId="2" borderId="22" xfId="3" applyNumberFormat="1" applyFont="1" applyFill="1" applyBorder="1" applyAlignment="1">
      <alignment horizontal="distributed" vertical="center" justifyLastLine="1" shrinkToFit="1"/>
    </xf>
    <xf numFmtId="177" fontId="3" fillId="2" borderId="23" xfId="3" applyNumberFormat="1" applyFont="1" applyFill="1" applyBorder="1" applyAlignment="1">
      <alignment horizontal="distributed" vertical="center" justifyLastLine="1" shrinkToFit="1"/>
    </xf>
    <xf numFmtId="177" fontId="9" fillId="2" borderId="24" xfId="3" applyNumberFormat="1" applyFont="1" applyFill="1" applyBorder="1" applyAlignment="1">
      <alignment vertical="center" shrinkToFit="1"/>
    </xf>
    <xf numFmtId="177" fontId="9" fillId="2" borderId="25" xfId="3" applyNumberFormat="1" applyFont="1" applyFill="1" applyBorder="1" applyAlignment="1">
      <alignment vertical="center" shrinkToFit="1"/>
    </xf>
    <xf numFmtId="177" fontId="9" fillId="2" borderId="26" xfId="3" applyNumberFormat="1" applyFont="1" applyFill="1" applyBorder="1" applyAlignment="1">
      <alignment vertical="center" shrinkToFit="1"/>
    </xf>
    <xf numFmtId="177" fontId="9" fillId="3" borderId="27" xfId="3" applyNumberFormat="1" applyFont="1" applyFill="1" applyBorder="1" applyAlignment="1">
      <alignment vertical="center" shrinkToFit="1"/>
    </xf>
    <xf numFmtId="177" fontId="9" fillId="3" borderId="28" xfId="3" applyNumberFormat="1" applyFont="1" applyFill="1" applyBorder="1" applyAlignment="1">
      <alignment vertical="center" shrinkToFit="1"/>
    </xf>
    <xf numFmtId="177" fontId="9" fillId="2" borderId="29" xfId="3" applyNumberFormat="1" applyFont="1" applyFill="1" applyBorder="1" applyAlignment="1">
      <alignment vertical="center" shrinkToFit="1"/>
    </xf>
    <xf numFmtId="177" fontId="9" fillId="2" borderId="30" xfId="3" applyNumberFormat="1" applyFont="1" applyFill="1" applyBorder="1" applyAlignment="1">
      <alignment vertical="center" shrinkToFit="1"/>
    </xf>
    <xf numFmtId="177" fontId="9" fillId="2" borderId="31" xfId="3" applyNumberFormat="1" applyFont="1" applyFill="1" applyBorder="1" applyAlignment="1">
      <alignment vertical="center" shrinkToFit="1"/>
    </xf>
    <xf numFmtId="177" fontId="9" fillId="2" borderId="32" xfId="3" applyNumberFormat="1" applyFont="1" applyFill="1" applyBorder="1" applyAlignment="1">
      <alignment vertical="center" shrinkToFit="1"/>
    </xf>
    <xf numFmtId="177" fontId="9" fillId="4" borderId="31" xfId="3" applyNumberFormat="1" applyFont="1" applyFill="1" applyBorder="1" applyAlignment="1">
      <alignment vertical="center" shrinkToFit="1"/>
    </xf>
    <xf numFmtId="177" fontId="9" fillId="4" borderId="28" xfId="3" applyNumberFormat="1" applyFont="1" applyFill="1" applyBorder="1" applyAlignment="1">
      <alignment vertical="center" shrinkToFit="1"/>
    </xf>
    <xf numFmtId="177" fontId="9" fillId="5" borderId="31" xfId="3" applyNumberFormat="1" applyFont="1" applyFill="1" applyBorder="1" applyAlignment="1">
      <alignment vertical="center" shrinkToFit="1"/>
    </xf>
    <xf numFmtId="177" fontId="9" fillId="5" borderId="33" xfId="3" applyNumberFormat="1" applyFont="1" applyFill="1" applyBorder="1" applyAlignment="1">
      <alignment vertical="center" shrinkToFit="1"/>
    </xf>
    <xf numFmtId="177" fontId="9" fillId="2" borderId="27" xfId="3" applyNumberFormat="1" applyFont="1" applyFill="1" applyBorder="1" applyAlignment="1">
      <alignment vertical="center" shrinkToFit="1"/>
    </xf>
    <xf numFmtId="177" fontId="9" fillId="0" borderId="27" xfId="3" applyNumberFormat="1" applyFont="1" applyFill="1" applyBorder="1" applyAlignment="1">
      <alignment vertical="center" shrinkToFit="1"/>
    </xf>
    <xf numFmtId="177" fontId="9" fillId="0" borderId="25" xfId="3" applyNumberFormat="1" applyFont="1" applyFill="1" applyBorder="1" applyAlignment="1">
      <alignment vertical="center" shrinkToFit="1"/>
    </xf>
    <xf numFmtId="177" fontId="9" fillId="2" borderId="34" xfId="3" applyNumberFormat="1" applyFont="1" applyFill="1" applyBorder="1" applyAlignment="1">
      <alignment vertical="center" shrinkToFit="1"/>
    </xf>
    <xf numFmtId="177" fontId="9" fillId="2" borderId="35" xfId="3" applyNumberFormat="1" applyFont="1" applyFill="1" applyBorder="1" applyAlignment="1">
      <alignment vertical="center" shrinkToFit="1"/>
    </xf>
    <xf numFmtId="178" fontId="3" fillId="2" borderId="0" xfId="4" applyNumberFormat="1" applyFont="1" applyFill="1" applyAlignment="1">
      <alignment vertical="center"/>
    </xf>
    <xf numFmtId="177" fontId="3" fillId="2" borderId="36" xfId="3" applyNumberFormat="1" applyFont="1" applyFill="1" applyBorder="1" applyAlignment="1">
      <alignment horizontal="distributed" vertical="center" justifyLastLine="1" shrinkToFit="1"/>
    </xf>
    <xf numFmtId="177" fontId="3" fillId="2" borderId="37" xfId="3" applyNumberFormat="1" applyFont="1" applyFill="1" applyBorder="1" applyAlignment="1">
      <alignment horizontal="distributed" vertical="center" justifyLastLine="1" shrinkToFit="1"/>
    </xf>
    <xf numFmtId="177" fontId="9" fillId="2" borderId="38" xfId="3" applyNumberFormat="1" applyFont="1" applyFill="1" applyBorder="1" applyAlignment="1">
      <alignment vertical="center" shrinkToFit="1"/>
    </xf>
    <xf numFmtId="177" fontId="9" fillId="2" borderId="39" xfId="3" applyNumberFormat="1" applyFont="1" applyFill="1" applyBorder="1" applyAlignment="1">
      <alignment vertical="center" shrinkToFit="1"/>
    </xf>
    <xf numFmtId="177" fontId="9" fillId="2" borderId="40" xfId="3" applyNumberFormat="1" applyFont="1" applyFill="1" applyBorder="1" applyAlignment="1">
      <alignment vertical="center" shrinkToFit="1"/>
    </xf>
    <xf numFmtId="177" fontId="9" fillId="2" borderId="41" xfId="3" applyNumberFormat="1" applyFont="1" applyFill="1" applyBorder="1" applyAlignment="1">
      <alignment vertical="center" shrinkToFit="1"/>
    </xf>
    <xf numFmtId="177" fontId="9" fillId="2" borderId="42" xfId="3" applyNumberFormat="1" applyFont="1" applyFill="1" applyBorder="1" applyAlignment="1">
      <alignment vertical="center" shrinkToFit="1"/>
    </xf>
    <xf numFmtId="177" fontId="9" fillId="2" borderId="43" xfId="3" applyNumberFormat="1" applyFont="1" applyFill="1" applyBorder="1" applyAlignment="1">
      <alignment vertical="center" shrinkToFit="1"/>
    </xf>
    <xf numFmtId="177" fontId="9" fillId="2" borderId="44" xfId="3" applyNumberFormat="1" applyFont="1" applyFill="1" applyBorder="1" applyAlignment="1">
      <alignment vertical="center" shrinkToFit="1"/>
    </xf>
    <xf numFmtId="177" fontId="9" fillId="4" borderId="43" xfId="3" applyNumberFormat="1" applyFont="1" applyFill="1" applyBorder="1" applyAlignment="1">
      <alignment vertical="center" shrinkToFit="1"/>
    </xf>
    <xf numFmtId="177" fontId="9" fillId="4" borderId="45" xfId="3" applyNumberFormat="1" applyFont="1" applyFill="1" applyBorder="1" applyAlignment="1">
      <alignment vertical="center" shrinkToFit="1"/>
    </xf>
    <xf numFmtId="177" fontId="9" fillId="5" borderId="43" xfId="3" applyNumberFormat="1" applyFont="1" applyFill="1" applyBorder="1" applyAlignment="1">
      <alignment vertical="center" shrinkToFit="1"/>
    </xf>
    <xf numFmtId="177" fontId="9" fillId="5" borderId="46" xfId="3" applyNumberFormat="1" applyFont="1" applyFill="1" applyBorder="1" applyAlignment="1">
      <alignment vertical="center" shrinkToFit="1"/>
    </xf>
    <xf numFmtId="177" fontId="9" fillId="0" borderId="40" xfId="3" applyNumberFormat="1" applyFont="1" applyFill="1" applyBorder="1" applyAlignment="1">
      <alignment vertical="center" shrinkToFit="1"/>
    </xf>
    <xf numFmtId="177" fontId="9" fillId="0" borderId="39" xfId="3" applyNumberFormat="1" applyFont="1" applyFill="1" applyBorder="1" applyAlignment="1">
      <alignment vertical="center" shrinkToFit="1"/>
    </xf>
    <xf numFmtId="177" fontId="3" fillId="2" borderId="37" xfId="3" applyNumberFormat="1" applyFont="1" applyFill="1" applyBorder="1" applyAlignment="1">
      <alignment horizontal="center" vertical="center" shrinkToFit="1"/>
    </xf>
    <xf numFmtId="177" fontId="3" fillId="2" borderId="47" xfId="3" applyNumberFormat="1" applyFont="1" applyFill="1" applyBorder="1" applyAlignment="1">
      <alignment horizontal="distributed" vertical="center" justifyLastLine="1" shrinkToFit="1"/>
    </xf>
    <xf numFmtId="177" fontId="3" fillId="2" borderId="48" xfId="3" applyNumberFormat="1" applyFont="1" applyFill="1" applyBorder="1" applyAlignment="1">
      <alignment horizontal="distributed" vertical="center" justifyLastLine="1" shrinkToFit="1"/>
    </xf>
    <xf numFmtId="177" fontId="9" fillId="2" borderId="49" xfId="3" applyNumberFormat="1" applyFont="1" applyFill="1" applyBorder="1" applyAlignment="1">
      <alignment vertical="center" shrinkToFit="1"/>
    </xf>
    <xf numFmtId="177" fontId="9" fillId="2" borderId="50" xfId="3" applyNumberFormat="1" applyFont="1" applyFill="1" applyBorder="1" applyAlignment="1">
      <alignment vertical="center" shrinkToFit="1"/>
    </xf>
    <xf numFmtId="177" fontId="9" fillId="2" borderId="51" xfId="3" applyNumberFormat="1" applyFont="1" applyFill="1" applyBorder="1" applyAlignment="1">
      <alignment vertical="center" shrinkToFit="1"/>
    </xf>
    <xf numFmtId="177" fontId="9" fillId="2" borderId="52" xfId="3" applyNumberFormat="1" applyFont="1" applyFill="1" applyBorder="1" applyAlignment="1">
      <alignment vertical="center" shrinkToFit="1"/>
    </xf>
    <xf numFmtId="177" fontId="9" fillId="2" borderId="53" xfId="3" applyNumberFormat="1" applyFont="1" applyFill="1" applyBorder="1" applyAlignment="1">
      <alignment vertical="center" shrinkToFit="1"/>
    </xf>
    <xf numFmtId="177" fontId="9" fillId="4" borderId="51" xfId="3" applyNumberFormat="1" applyFont="1" applyFill="1" applyBorder="1" applyAlignment="1">
      <alignment vertical="center" shrinkToFit="1"/>
    </xf>
    <xf numFmtId="177" fontId="9" fillId="4" borderId="54" xfId="3" applyNumberFormat="1" applyFont="1" applyFill="1" applyBorder="1" applyAlignment="1">
      <alignment vertical="center" shrinkToFit="1"/>
    </xf>
    <xf numFmtId="177" fontId="9" fillId="5" borderId="51" xfId="3" applyNumberFormat="1" applyFont="1" applyFill="1" applyBorder="1" applyAlignment="1">
      <alignment vertical="center" shrinkToFit="1"/>
    </xf>
    <xf numFmtId="177" fontId="9" fillId="5" borderId="55" xfId="3" applyNumberFormat="1" applyFont="1" applyFill="1" applyBorder="1" applyAlignment="1">
      <alignment vertical="center" shrinkToFit="1"/>
    </xf>
    <xf numFmtId="177" fontId="9" fillId="2" borderId="56" xfId="3" applyNumberFormat="1" applyFont="1" applyFill="1" applyBorder="1" applyAlignment="1">
      <alignment vertical="center" shrinkToFit="1"/>
    </xf>
    <xf numFmtId="177" fontId="8" fillId="2" borderId="37" xfId="3" applyNumberFormat="1" applyFont="1" applyFill="1" applyBorder="1" applyAlignment="1">
      <alignment horizontal="center" vertical="center" shrinkToFit="1"/>
    </xf>
    <xf numFmtId="177" fontId="8" fillId="2" borderId="48" xfId="3" applyNumberFormat="1" applyFont="1" applyFill="1" applyBorder="1" applyAlignment="1">
      <alignment horizontal="distributed" vertical="center" justifyLastLine="1" shrinkToFit="1"/>
    </xf>
    <xf numFmtId="177" fontId="9" fillId="2" borderId="57" xfId="3" applyNumberFormat="1" applyFont="1" applyFill="1" applyBorder="1" applyAlignment="1">
      <alignment vertical="center" shrinkToFit="1"/>
    </xf>
    <xf numFmtId="177" fontId="9" fillId="3" borderId="58" xfId="3" applyNumberFormat="1" applyFont="1" applyFill="1" applyBorder="1" applyAlignment="1">
      <alignment vertical="center" shrinkToFit="1"/>
    </xf>
    <xf numFmtId="177" fontId="9" fillId="3" borderId="59" xfId="3" applyNumberFormat="1" applyFont="1" applyFill="1" applyBorder="1" applyAlignment="1">
      <alignment vertical="center" shrinkToFit="1"/>
    </xf>
    <xf numFmtId="177" fontId="9" fillId="0" borderId="56" xfId="3" applyNumberFormat="1" applyFont="1" applyFill="1" applyBorder="1" applyAlignment="1">
      <alignment vertical="center" shrinkToFit="1"/>
    </xf>
    <xf numFmtId="177" fontId="9" fillId="0" borderId="52" xfId="3" applyNumberFormat="1" applyFont="1" applyFill="1" applyBorder="1" applyAlignment="1">
      <alignment vertical="center" shrinkToFit="1"/>
    </xf>
    <xf numFmtId="177" fontId="9" fillId="2" borderId="60" xfId="3" applyNumberFormat="1" applyFont="1" applyFill="1" applyBorder="1" applyAlignment="1">
      <alignment vertical="center" shrinkToFit="1"/>
    </xf>
    <xf numFmtId="177" fontId="8" fillId="2" borderId="61" xfId="3" applyNumberFormat="1" applyFont="1" applyFill="1" applyBorder="1" applyAlignment="1">
      <alignment horizontal="distributed" vertical="center" justifyLastLine="1" shrinkToFit="1"/>
    </xf>
    <xf numFmtId="177" fontId="3" fillId="2" borderId="62" xfId="3" applyNumberFormat="1" applyFont="1" applyFill="1" applyBorder="1" applyAlignment="1">
      <alignment horizontal="distributed" vertical="center" justifyLastLine="1" shrinkToFit="1"/>
    </xf>
    <xf numFmtId="177" fontId="9" fillId="2" borderId="63" xfId="3" applyNumberFormat="1" applyFont="1" applyFill="1" applyBorder="1" applyAlignment="1">
      <alignment vertical="center" shrinkToFit="1"/>
    </xf>
    <xf numFmtId="177" fontId="9" fillId="2" borderId="64" xfId="3" applyNumberFormat="1" applyFont="1" applyFill="1" applyBorder="1" applyAlignment="1">
      <alignment vertical="center" shrinkToFit="1"/>
    </xf>
    <xf numFmtId="177" fontId="9" fillId="2" borderId="65" xfId="3" applyNumberFormat="1" applyFont="1" applyFill="1" applyBorder="1" applyAlignment="1">
      <alignment vertical="center" shrinkToFit="1"/>
    </xf>
    <xf numFmtId="177" fontId="9" fillId="3" borderId="65" xfId="3" applyNumberFormat="1" applyFont="1" applyFill="1" applyBorder="1" applyAlignment="1">
      <alignment vertical="center" shrinkToFit="1"/>
    </xf>
    <xf numFmtId="177" fontId="9" fillId="3" borderId="66" xfId="3" applyNumberFormat="1" applyFont="1" applyFill="1" applyBorder="1" applyAlignment="1">
      <alignment vertical="center" shrinkToFit="1"/>
    </xf>
    <xf numFmtId="177" fontId="9" fillId="2" borderId="67" xfId="3" applyNumberFormat="1" applyFont="1" applyFill="1" applyBorder="1" applyAlignment="1">
      <alignment vertical="center" shrinkToFit="1"/>
    </xf>
    <xf numFmtId="177" fontId="9" fillId="2" borderId="68" xfId="3" applyNumberFormat="1" applyFont="1" applyFill="1" applyBorder="1" applyAlignment="1">
      <alignment vertical="center" shrinkToFit="1"/>
    </xf>
    <xf numFmtId="177" fontId="9" fillId="2" borderId="69" xfId="3" applyNumberFormat="1" applyFont="1" applyFill="1" applyBorder="1" applyAlignment="1">
      <alignment vertical="center" shrinkToFit="1"/>
    </xf>
    <xf numFmtId="177" fontId="9" fillId="2" borderId="70" xfId="3" applyNumberFormat="1" applyFont="1" applyFill="1" applyBorder="1" applyAlignment="1">
      <alignment vertical="center" shrinkToFit="1"/>
    </xf>
    <xf numFmtId="177" fontId="9" fillId="4" borderId="69" xfId="3" applyNumberFormat="1" applyFont="1" applyFill="1" applyBorder="1" applyAlignment="1">
      <alignment vertical="center" shrinkToFit="1"/>
    </xf>
    <xf numFmtId="177" fontId="9" fillId="4" borderId="66" xfId="3" applyNumberFormat="1" applyFont="1" applyFill="1" applyBorder="1" applyAlignment="1">
      <alignment vertical="center" shrinkToFit="1"/>
    </xf>
    <xf numFmtId="177" fontId="9" fillId="5" borderId="69" xfId="3" applyNumberFormat="1" applyFont="1" applyFill="1" applyBorder="1" applyAlignment="1">
      <alignment vertical="center" shrinkToFit="1"/>
    </xf>
    <xf numFmtId="177" fontId="9" fillId="5" borderId="71" xfId="3" applyNumberFormat="1" applyFont="1" applyFill="1" applyBorder="1" applyAlignment="1">
      <alignment vertical="center" shrinkToFit="1"/>
    </xf>
    <xf numFmtId="177" fontId="9" fillId="0" borderId="65" xfId="3" applyNumberFormat="1" applyFont="1" applyFill="1" applyBorder="1" applyAlignment="1">
      <alignment vertical="center" shrinkToFit="1"/>
    </xf>
    <xf numFmtId="177" fontId="9" fillId="0" borderId="64" xfId="3" applyNumberFormat="1" applyFont="1" applyFill="1" applyBorder="1" applyAlignment="1">
      <alignment vertical="center" shrinkToFit="1"/>
    </xf>
    <xf numFmtId="177" fontId="3" fillId="2" borderId="72" xfId="3" applyNumberFormat="1" applyFont="1" applyFill="1" applyBorder="1" applyAlignment="1">
      <alignment horizontal="distributed" vertical="center" justifyLastLine="1" shrinkToFit="1"/>
    </xf>
    <xf numFmtId="177" fontId="3" fillId="2" borderId="73" xfId="3" applyNumberFormat="1" applyFont="1" applyFill="1" applyBorder="1" applyAlignment="1">
      <alignment horizontal="distributed" vertical="center" justifyLastLine="1" shrinkToFit="1"/>
    </xf>
    <xf numFmtId="177" fontId="9" fillId="2" borderId="74" xfId="3" applyNumberFormat="1" applyFont="1" applyFill="1" applyBorder="1" applyAlignment="1">
      <alignment vertical="center" shrinkToFit="1"/>
    </xf>
    <xf numFmtId="177" fontId="9" fillId="2" borderId="75" xfId="3" applyNumberFormat="1" applyFont="1" applyFill="1" applyBorder="1" applyAlignment="1">
      <alignment vertical="center" shrinkToFit="1"/>
    </xf>
    <xf numFmtId="177" fontId="9" fillId="2" borderId="76" xfId="3" applyNumberFormat="1" applyFont="1" applyFill="1" applyBorder="1" applyAlignment="1">
      <alignment vertical="center" shrinkToFit="1"/>
    </xf>
    <xf numFmtId="177" fontId="9" fillId="3" borderId="77" xfId="3" applyNumberFormat="1" applyFont="1" applyFill="1" applyBorder="1" applyAlignment="1">
      <alignment vertical="center" shrinkToFit="1"/>
    </xf>
    <xf numFmtId="177" fontId="9" fillId="3" borderId="78" xfId="3" applyNumberFormat="1" applyFont="1" applyFill="1" applyBorder="1" applyAlignment="1">
      <alignment vertical="center" shrinkToFit="1"/>
    </xf>
    <xf numFmtId="177" fontId="9" fillId="2" borderId="79" xfId="3" applyNumberFormat="1" applyFont="1" applyFill="1" applyBorder="1" applyAlignment="1">
      <alignment vertical="center" shrinkToFit="1"/>
    </xf>
    <xf numFmtId="177" fontId="9" fillId="2" borderId="80" xfId="3" applyNumberFormat="1" applyFont="1" applyFill="1" applyBorder="1" applyAlignment="1">
      <alignment vertical="center" shrinkToFit="1"/>
    </xf>
    <xf numFmtId="177" fontId="9" fillId="2" borderId="81" xfId="3" applyNumberFormat="1" applyFont="1" applyFill="1" applyBorder="1" applyAlignment="1">
      <alignment vertical="center" shrinkToFit="1"/>
    </xf>
    <xf numFmtId="177" fontId="9" fillId="2" borderId="82" xfId="3" applyNumberFormat="1" applyFont="1" applyFill="1" applyBorder="1" applyAlignment="1">
      <alignment vertical="center" shrinkToFit="1"/>
    </xf>
    <xf numFmtId="177" fontId="9" fillId="4" borderId="81" xfId="3" applyNumberFormat="1" applyFont="1" applyFill="1" applyBorder="1" applyAlignment="1">
      <alignment vertical="center" shrinkToFit="1"/>
    </xf>
    <xf numFmtId="177" fontId="9" fillId="4" borderId="83" xfId="3" applyNumberFormat="1" applyFont="1" applyFill="1" applyBorder="1" applyAlignment="1">
      <alignment vertical="center" shrinkToFit="1"/>
    </xf>
    <xf numFmtId="177" fontId="9" fillId="5" borderId="81" xfId="3" applyNumberFormat="1" applyFont="1" applyFill="1" applyBorder="1" applyAlignment="1">
      <alignment vertical="center" shrinkToFit="1"/>
    </xf>
    <xf numFmtId="177" fontId="9" fillId="5" borderId="84" xfId="3" applyNumberFormat="1" applyFont="1" applyFill="1" applyBorder="1" applyAlignment="1">
      <alignment vertical="center" shrinkToFit="1"/>
    </xf>
    <xf numFmtId="177" fontId="9" fillId="0" borderId="76" xfId="3" applyNumberFormat="1" applyFont="1" applyFill="1" applyBorder="1" applyAlignment="1">
      <alignment vertical="center" shrinkToFit="1"/>
    </xf>
    <xf numFmtId="177" fontId="9" fillId="0" borderId="75" xfId="3" applyNumberFormat="1" applyFont="1" applyFill="1" applyBorder="1" applyAlignment="1">
      <alignment vertical="center" shrinkToFit="1"/>
    </xf>
    <xf numFmtId="177" fontId="3" fillId="2" borderId="85" xfId="3" applyNumberFormat="1" applyFont="1" applyFill="1" applyBorder="1" applyAlignment="1">
      <alignment horizontal="distributed" vertical="center" justifyLastLine="1" shrinkToFit="1"/>
    </xf>
    <xf numFmtId="177" fontId="3" fillId="2" borderId="86" xfId="3" applyNumberFormat="1" applyFont="1" applyFill="1" applyBorder="1" applyAlignment="1">
      <alignment horizontal="center" vertical="center" shrinkToFit="1"/>
    </xf>
    <xf numFmtId="177" fontId="9" fillId="2" borderId="87" xfId="3" applyNumberFormat="1" applyFont="1" applyFill="1" applyBorder="1" applyAlignment="1">
      <alignment vertical="center" shrinkToFit="1"/>
    </xf>
    <xf numFmtId="177" fontId="9" fillId="2" borderId="88" xfId="3" applyNumberFormat="1" applyFont="1" applyFill="1" applyBorder="1" applyAlignment="1">
      <alignment vertical="center" shrinkToFit="1"/>
    </xf>
    <xf numFmtId="177" fontId="9" fillId="2" borderId="89" xfId="3" applyNumberFormat="1" applyFont="1" applyFill="1" applyBorder="1" applyAlignment="1">
      <alignment vertical="center" shrinkToFit="1"/>
    </xf>
    <xf numFmtId="177" fontId="9" fillId="3" borderId="89" xfId="3" applyNumberFormat="1" applyFont="1" applyFill="1" applyBorder="1" applyAlignment="1">
      <alignment vertical="center" shrinkToFit="1"/>
    </xf>
    <xf numFmtId="177" fontId="9" fillId="3" borderId="90" xfId="3" applyNumberFormat="1" applyFont="1" applyFill="1" applyBorder="1" applyAlignment="1">
      <alignment vertical="center" shrinkToFit="1"/>
    </xf>
    <xf numFmtId="177" fontId="9" fillId="2" borderId="91" xfId="3" applyNumberFormat="1" applyFont="1" applyFill="1" applyBorder="1" applyAlignment="1">
      <alignment vertical="center" shrinkToFit="1"/>
    </xf>
    <xf numFmtId="177" fontId="9" fillId="2" borderId="92" xfId="3" applyNumberFormat="1" applyFont="1" applyFill="1" applyBorder="1" applyAlignment="1">
      <alignment vertical="center" shrinkToFit="1"/>
    </xf>
    <xf numFmtId="177" fontId="9" fillId="2" borderId="93" xfId="3" applyNumberFormat="1" applyFont="1" applyFill="1" applyBorder="1" applyAlignment="1">
      <alignment vertical="center" shrinkToFit="1"/>
    </xf>
    <xf numFmtId="177" fontId="9" fillId="2" borderId="94" xfId="3" applyNumberFormat="1" applyFont="1" applyFill="1" applyBorder="1" applyAlignment="1">
      <alignment vertical="center" shrinkToFit="1"/>
    </xf>
    <xf numFmtId="177" fontId="9" fillId="4" borderId="93" xfId="3" applyNumberFormat="1" applyFont="1" applyFill="1" applyBorder="1" applyAlignment="1">
      <alignment vertical="center" shrinkToFit="1"/>
    </xf>
    <xf numFmtId="177" fontId="9" fillId="4" borderId="90" xfId="3" applyNumberFormat="1" applyFont="1" applyFill="1" applyBorder="1" applyAlignment="1">
      <alignment vertical="center" shrinkToFit="1"/>
    </xf>
    <xf numFmtId="177" fontId="9" fillId="5" borderId="93" xfId="3" applyNumberFormat="1" applyFont="1" applyFill="1" applyBorder="1" applyAlignment="1">
      <alignment vertical="center" shrinkToFit="1"/>
    </xf>
    <xf numFmtId="177" fontId="9" fillId="5" borderId="95" xfId="3" applyNumberFormat="1" applyFont="1" applyFill="1" applyBorder="1" applyAlignment="1">
      <alignment vertical="center" shrinkToFit="1"/>
    </xf>
    <xf numFmtId="177" fontId="9" fillId="0" borderId="89" xfId="3" applyNumberFormat="1" applyFont="1" applyFill="1" applyBorder="1" applyAlignment="1">
      <alignment vertical="center" shrinkToFit="1"/>
    </xf>
    <xf numFmtId="177" fontId="9" fillId="0" borderId="88" xfId="3" applyNumberFormat="1" applyFont="1" applyFill="1" applyBorder="1" applyAlignment="1">
      <alignment vertical="center" shrinkToFit="1"/>
    </xf>
    <xf numFmtId="177" fontId="3" fillId="2" borderId="96" xfId="3" applyNumberFormat="1" applyFont="1" applyFill="1" applyBorder="1" applyAlignment="1">
      <alignment horizontal="center" vertical="center" shrinkToFit="1"/>
    </xf>
    <xf numFmtId="177" fontId="3" fillId="2" borderId="97" xfId="3" applyNumberFormat="1" applyFont="1" applyFill="1" applyBorder="1" applyAlignment="1">
      <alignment horizontal="center" vertical="center" shrinkToFit="1"/>
    </xf>
    <xf numFmtId="177" fontId="9" fillId="2" borderId="98" xfId="3" applyNumberFormat="1" applyFont="1" applyFill="1" applyBorder="1" applyAlignment="1">
      <alignment vertical="center" shrinkToFit="1"/>
    </xf>
    <xf numFmtId="177" fontId="9" fillId="2" borderId="58" xfId="3" applyNumberFormat="1" applyFont="1" applyFill="1" applyBorder="1" applyAlignment="1">
      <alignment vertical="center" shrinkToFit="1"/>
    </xf>
    <xf numFmtId="177" fontId="9" fillId="2" borderId="99" xfId="3" applyNumberFormat="1" applyFont="1" applyFill="1" applyBorder="1" applyAlignment="1">
      <alignment vertical="center" shrinkToFit="1"/>
    </xf>
    <xf numFmtId="177" fontId="9" fillId="2" borderId="100" xfId="3" applyNumberFormat="1" applyFont="1" applyFill="1" applyBorder="1" applyAlignment="1">
      <alignment vertical="center" shrinkToFit="1"/>
    </xf>
    <xf numFmtId="177" fontId="9" fillId="2" borderId="101" xfId="3" applyNumberFormat="1" applyFont="1" applyFill="1" applyBorder="1" applyAlignment="1">
      <alignment vertical="center" shrinkToFit="1"/>
    </xf>
    <xf numFmtId="177" fontId="9" fillId="2" borderId="102" xfId="3" applyNumberFormat="1" applyFont="1" applyFill="1" applyBorder="1" applyAlignment="1">
      <alignment vertical="center" shrinkToFit="1"/>
    </xf>
    <xf numFmtId="177" fontId="9" fillId="4" borderId="101" xfId="3" applyNumberFormat="1" applyFont="1" applyFill="1" applyBorder="1" applyAlignment="1">
      <alignment vertical="center" shrinkToFit="1"/>
    </xf>
    <xf numFmtId="177" fontId="9" fillId="4" borderId="59" xfId="3" applyNumberFormat="1" applyFont="1" applyFill="1" applyBorder="1" applyAlignment="1">
      <alignment vertical="center" shrinkToFit="1"/>
    </xf>
    <xf numFmtId="177" fontId="9" fillId="5" borderId="101" xfId="3" applyNumberFormat="1" applyFont="1" applyFill="1" applyBorder="1" applyAlignment="1">
      <alignment vertical="center" shrinkToFit="1"/>
    </xf>
    <xf numFmtId="177" fontId="9" fillId="5" borderId="0" xfId="3" applyNumberFormat="1" applyFont="1" applyFill="1" applyBorder="1" applyAlignment="1">
      <alignment vertical="center" shrinkToFit="1"/>
    </xf>
    <xf numFmtId="177" fontId="9" fillId="0" borderId="58" xfId="3" applyNumberFormat="1" applyFont="1" applyFill="1" applyBorder="1" applyAlignment="1">
      <alignment vertical="center" shrinkToFit="1"/>
    </xf>
    <xf numFmtId="177" fontId="9" fillId="0" borderId="98" xfId="3" applyNumberFormat="1" applyFont="1" applyFill="1" applyBorder="1" applyAlignment="1">
      <alignment vertical="center" shrinkToFit="1"/>
    </xf>
    <xf numFmtId="177" fontId="3" fillId="2" borderId="12" xfId="3" applyNumberFormat="1" applyFont="1" applyFill="1" applyBorder="1" applyAlignment="1">
      <alignment horizontal="center" vertical="center" shrinkToFit="1"/>
    </xf>
    <xf numFmtId="177" fontId="3" fillId="2" borderId="13" xfId="3" applyNumberFormat="1" applyFont="1" applyFill="1" applyBorder="1" applyAlignment="1">
      <alignment horizontal="center" vertical="center" shrinkToFit="1"/>
    </xf>
    <xf numFmtId="177" fontId="11" fillId="2" borderId="14" xfId="3" applyNumberFormat="1" applyFont="1" applyFill="1" applyBorder="1" applyAlignment="1">
      <alignment vertical="center" shrinkToFit="1"/>
    </xf>
    <xf numFmtId="177" fontId="11" fillId="2" borderId="15" xfId="3" applyNumberFormat="1" applyFont="1" applyFill="1" applyBorder="1" applyAlignment="1">
      <alignment vertical="center" shrinkToFit="1"/>
    </xf>
    <xf numFmtId="177" fontId="11" fillId="3" borderId="16" xfId="3" applyNumberFormat="1" applyFont="1" applyFill="1" applyBorder="1" applyAlignment="1">
      <alignment vertical="center" shrinkToFit="1"/>
    </xf>
    <xf numFmtId="177" fontId="11" fillId="3" borderId="17" xfId="3" applyNumberFormat="1" applyFont="1" applyFill="1" applyBorder="1" applyAlignment="1">
      <alignment vertical="center" shrinkToFit="1"/>
    </xf>
    <xf numFmtId="177" fontId="11" fillId="2" borderId="18" xfId="3" applyNumberFormat="1" applyFont="1" applyFill="1" applyBorder="1" applyAlignment="1">
      <alignment vertical="center" shrinkToFit="1"/>
    </xf>
    <xf numFmtId="177" fontId="11" fillId="2" borderId="19" xfId="3" applyNumberFormat="1" applyFont="1" applyFill="1" applyBorder="1" applyAlignment="1">
      <alignment vertical="center" shrinkToFit="1"/>
    </xf>
    <xf numFmtId="177" fontId="11" fillId="2" borderId="20" xfId="3" applyNumberFormat="1" applyFont="1" applyFill="1" applyBorder="1" applyAlignment="1">
      <alignment vertical="center" shrinkToFit="1"/>
    </xf>
    <xf numFmtId="177" fontId="11" fillId="2" borderId="21" xfId="3" applyNumberFormat="1" applyFont="1" applyFill="1" applyBorder="1" applyAlignment="1">
      <alignment vertical="center" shrinkToFit="1"/>
    </xf>
    <xf numFmtId="177" fontId="11" fillId="4" borderId="20" xfId="3" applyNumberFormat="1" applyFont="1" applyFill="1" applyBorder="1" applyAlignment="1">
      <alignment vertical="center" shrinkToFit="1"/>
    </xf>
    <xf numFmtId="177" fontId="11" fillId="4" borderId="17" xfId="3" applyNumberFormat="1" applyFont="1" applyFill="1" applyBorder="1" applyAlignment="1">
      <alignment vertical="center" shrinkToFit="1"/>
    </xf>
    <xf numFmtId="177" fontId="11" fillId="5" borderId="20" xfId="3" applyNumberFormat="1" applyFont="1" applyFill="1" applyBorder="1" applyAlignment="1">
      <alignment vertical="center" shrinkToFit="1"/>
    </xf>
    <xf numFmtId="177" fontId="11" fillId="5" borderId="17" xfId="3" applyNumberFormat="1" applyFont="1" applyFill="1" applyBorder="1" applyAlignment="1">
      <alignment vertical="center" shrinkToFit="1"/>
    </xf>
    <xf numFmtId="177" fontId="11" fillId="2" borderId="16" xfId="3" applyNumberFormat="1" applyFont="1" applyFill="1" applyBorder="1" applyAlignment="1">
      <alignment vertical="center" shrinkToFit="1"/>
    </xf>
    <xf numFmtId="10" fontId="3" fillId="2" borderId="0" xfId="4" applyNumberFormat="1" applyFont="1" applyFill="1" applyAlignment="1">
      <alignment vertical="center"/>
    </xf>
    <xf numFmtId="177" fontId="3" fillId="2" borderId="29" xfId="3" applyNumberFormat="1" applyFont="1" applyFill="1" applyBorder="1" applyAlignment="1">
      <alignment horizontal="center" vertical="center" shrinkToFit="1"/>
    </xf>
    <xf numFmtId="177" fontId="3" fillId="2" borderId="28" xfId="3" applyNumberFormat="1" applyFont="1" applyFill="1" applyBorder="1" applyAlignment="1">
      <alignment horizontal="center" vertical="center" shrinkToFit="1"/>
    </xf>
    <xf numFmtId="177" fontId="9" fillId="6" borderId="24" xfId="1" applyNumberFormat="1" applyFont="1" applyFill="1" applyBorder="1" applyAlignment="1">
      <alignment vertical="center" shrinkToFit="1"/>
    </xf>
    <xf numFmtId="177" fontId="9" fillId="6" borderId="25" xfId="1" applyNumberFormat="1" applyFont="1" applyFill="1" applyBorder="1" applyAlignment="1">
      <alignment vertical="center" shrinkToFit="1"/>
    </xf>
    <xf numFmtId="177" fontId="9" fillId="6" borderId="27" xfId="1" applyNumberFormat="1" applyFont="1" applyFill="1" applyBorder="1" applyAlignment="1">
      <alignment vertical="center" shrinkToFit="1"/>
    </xf>
    <xf numFmtId="177" fontId="9" fillId="3" borderId="103" xfId="3" applyNumberFormat="1" applyFont="1" applyFill="1" applyBorder="1" applyAlignment="1">
      <alignment vertical="center" shrinkToFit="1"/>
    </xf>
    <xf numFmtId="177" fontId="9" fillId="5" borderId="28" xfId="3" applyNumberFormat="1" applyFont="1" applyFill="1" applyBorder="1" applyAlignment="1">
      <alignment vertical="center" shrinkToFit="1"/>
    </xf>
    <xf numFmtId="177" fontId="9" fillId="7" borderId="34" xfId="1" applyNumberFormat="1" applyFont="1" applyFill="1" applyBorder="1" applyAlignment="1">
      <alignment vertical="center" shrinkToFit="1"/>
    </xf>
    <xf numFmtId="177" fontId="9" fillId="7" borderId="25" xfId="1" applyNumberFormat="1" applyFont="1" applyFill="1" applyBorder="1" applyAlignment="1">
      <alignment vertical="center" shrinkToFit="1"/>
    </xf>
    <xf numFmtId="177" fontId="9" fillId="7" borderId="27" xfId="1" applyNumberFormat="1" applyFont="1" applyFill="1" applyBorder="1" applyAlignment="1">
      <alignment vertical="center" shrinkToFit="1"/>
    </xf>
    <xf numFmtId="176" fontId="8" fillId="2" borderId="0" xfId="3" applyNumberFormat="1" applyFont="1" applyFill="1" applyBorder="1" applyAlignment="1">
      <alignment horizontal="right" vertical="center"/>
    </xf>
    <xf numFmtId="177" fontId="3" fillId="2" borderId="104" xfId="3" applyNumberFormat="1" applyFont="1" applyFill="1" applyBorder="1" applyAlignment="1">
      <alignment horizontal="center" vertical="center" wrapText="1" shrinkToFit="1"/>
    </xf>
    <xf numFmtId="177" fontId="3" fillId="2" borderId="105" xfId="3" applyNumberFormat="1" applyFont="1" applyFill="1" applyBorder="1" applyAlignment="1">
      <alignment horizontal="center" vertical="center" wrapText="1" shrinkToFit="1"/>
    </xf>
    <xf numFmtId="179" fontId="9" fillId="2" borderId="106" xfId="4" applyNumberFormat="1" applyFont="1" applyFill="1" applyBorder="1" applyAlignment="1">
      <alignment vertical="center" shrinkToFit="1"/>
    </xf>
    <xf numFmtId="179" fontId="9" fillId="2" borderId="8" xfId="4" applyNumberFormat="1" applyFont="1" applyFill="1" applyBorder="1" applyAlignment="1">
      <alignment vertical="center" shrinkToFit="1"/>
    </xf>
    <xf numFmtId="179" fontId="9" fillId="2" borderId="40" xfId="4" applyNumberFormat="1" applyFont="1" applyFill="1" applyBorder="1" applyAlignment="1">
      <alignment vertical="center" shrinkToFit="1"/>
    </xf>
    <xf numFmtId="179" fontId="9" fillId="2" borderId="39" xfId="4" applyNumberFormat="1" applyFont="1" applyFill="1" applyBorder="1" applyAlignment="1">
      <alignment vertical="center" shrinkToFit="1"/>
    </xf>
    <xf numFmtId="179" fontId="9" fillId="2" borderId="107" xfId="4" applyNumberFormat="1" applyFont="1" applyFill="1" applyBorder="1" applyAlignment="1">
      <alignment horizontal="center" vertical="center" shrinkToFit="1"/>
    </xf>
    <xf numFmtId="179" fontId="9" fillId="2" borderId="42" xfId="4" applyNumberFormat="1" applyFont="1" applyFill="1" applyBorder="1" applyAlignment="1">
      <alignment horizontal="center" vertical="center" shrinkToFit="1"/>
    </xf>
    <xf numFmtId="179" fontId="9" fillId="2" borderId="38" xfId="4" applyNumberFormat="1" applyFont="1" applyFill="1" applyBorder="1" applyAlignment="1">
      <alignment horizontal="center" vertical="center" shrinkToFit="1"/>
    </xf>
    <xf numFmtId="179" fontId="9" fillId="3" borderId="108" xfId="4" applyNumberFormat="1" applyFont="1" applyFill="1" applyBorder="1" applyAlignment="1">
      <alignment vertical="center" shrinkToFit="1"/>
    </xf>
    <xf numFmtId="179" fontId="9" fillId="3" borderId="105" xfId="4" applyNumberFormat="1" applyFont="1" applyFill="1" applyBorder="1" applyAlignment="1">
      <alignment vertical="center" shrinkToFit="1"/>
    </xf>
    <xf numFmtId="180" fontId="9" fillId="2" borderId="104" xfId="3" applyNumberFormat="1" applyFont="1" applyFill="1" applyBorder="1" applyAlignment="1">
      <alignment vertical="center" shrinkToFit="1"/>
    </xf>
    <xf numFmtId="180" fontId="9" fillId="2" borderId="109" xfId="3" applyNumberFormat="1" applyFont="1" applyFill="1" applyBorder="1" applyAlignment="1">
      <alignment vertical="center" shrinkToFit="1"/>
    </xf>
    <xf numFmtId="180" fontId="9" fillId="2" borderId="110" xfId="3" applyNumberFormat="1" applyFont="1" applyFill="1" applyBorder="1" applyAlignment="1">
      <alignment vertical="center" shrinkToFit="1"/>
    </xf>
    <xf numFmtId="180" fontId="9" fillId="2" borderId="8" xfId="3" applyNumberFormat="1" applyFont="1" applyFill="1" applyBorder="1" applyAlignment="1">
      <alignment vertical="center" shrinkToFit="1"/>
    </xf>
    <xf numFmtId="180" fontId="9" fillId="2" borderId="111" xfId="3" applyNumberFormat="1" applyFont="1" applyFill="1" applyBorder="1" applyAlignment="1">
      <alignment vertical="center" shrinkToFit="1"/>
    </xf>
    <xf numFmtId="180" fontId="9" fillId="4" borderId="110" xfId="3" applyNumberFormat="1" applyFont="1" applyFill="1" applyBorder="1" applyAlignment="1">
      <alignment vertical="center" shrinkToFit="1"/>
    </xf>
    <xf numFmtId="180" fontId="9" fillId="4" borderId="105" xfId="3" applyNumberFormat="1" applyFont="1" applyFill="1" applyBorder="1" applyAlignment="1">
      <alignment vertical="center" shrinkToFit="1"/>
    </xf>
    <xf numFmtId="180" fontId="9" fillId="5" borderId="110" xfId="3" applyNumberFormat="1" applyFont="1" applyFill="1" applyBorder="1" applyAlignment="1">
      <alignment vertical="center" shrinkToFit="1"/>
    </xf>
    <xf numFmtId="180" fontId="9" fillId="5" borderId="105" xfId="3" applyNumberFormat="1" applyFont="1" applyFill="1" applyBorder="1" applyAlignment="1">
      <alignment vertical="center" shrinkToFit="1"/>
    </xf>
    <xf numFmtId="180" fontId="9" fillId="2" borderId="112" xfId="3" applyNumberFormat="1" applyFont="1" applyFill="1" applyBorder="1" applyAlignment="1">
      <alignment vertical="center" shrinkToFit="1"/>
    </xf>
    <xf numFmtId="180" fontId="9" fillId="2" borderId="112" xfId="3" applyNumberFormat="1" applyFont="1" applyFill="1" applyBorder="1" applyAlignment="1">
      <alignment horizontal="right" vertical="center" shrinkToFit="1"/>
    </xf>
    <xf numFmtId="180" fontId="9" fillId="2" borderId="113" xfId="3" applyNumberFormat="1" applyFont="1" applyFill="1" applyBorder="1" applyAlignment="1">
      <alignment horizontal="right" vertical="center" shrinkToFit="1"/>
    </xf>
    <xf numFmtId="180" fontId="9" fillId="2" borderId="112" xfId="3" applyNumberFormat="1" applyFont="1" applyFill="1" applyBorder="1" applyAlignment="1">
      <alignment horizontal="center" vertical="center" shrinkToFit="1"/>
    </xf>
    <xf numFmtId="180" fontId="9" fillId="2" borderId="113" xfId="3" applyNumberFormat="1" applyFont="1" applyFill="1" applyBorder="1" applyAlignment="1">
      <alignment horizontal="center" vertical="center" shrinkToFit="1"/>
    </xf>
    <xf numFmtId="180" fontId="9" fillId="3" borderId="108" xfId="3" applyNumberFormat="1" applyFont="1" applyFill="1" applyBorder="1" applyAlignment="1">
      <alignment vertical="center" shrinkToFit="1"/>
    </xf>
    <xf numFmtId="180" fontId="9" fillId="3" borderId="105" xfId="3" applyNumberFormat="1" applyFont="1" applyFill="1" applyBorder="1" applyAlignment="1">
      <alignment vertical="center" shrinkToFit="1"/>
    </xf>
    <xf numFmtId="180" fontId="9" fillId="2" borderId="108" xfId="3" applyNumberFormat="1" applyFont="1" applyFill="1" applyBorder="1" applyAlignment="1">
      <alignment vertical="center" shrinkToFit="1"/>
    </xf>
    <xf numFmtId="176" fontId="3" fillId="2" borderId="0" xfId="3" applyNumberFormat="1" applyFont="1" applyFill="1" applyBorder="1" applyAlignment="1">
      <alignment vertical="center"/>
    </xf>
    <xf numFmtId="38" fontId="12" fillId="3" borderId="18" xfId="3" applyNumberFormat="1" applyFont="1" applyFill="1" applyBorder="1" applyAlignment="1">
      <alignment horizontal="center" vertical="center" shrinkToFit="1"/>
    </xf>
    <xf numFmtId="0" fontId="1" fillId="0" borderId="17" xfId="3" applyBorder="1" applyAlignment="1">
      <alignment vertical="center" shrinkToFit="1"/>
    </xf>
    <xf numFmtId="177" fontId="9" fillId="3" borderId="114" xfId="1" applyNumberFormat="1" applyFont="1" applyFill="1" applyBorder="1" applyAlignment="1">
      <alignment vertical="center" shrinkToFit="1"/>
    </xf>
    <xf numFmtId="177" fontId="9" fillId="3" borderId="19" xfId="3" applyNumberFormat="1" applyFont="1" applyFill="1" applyBorder="1" applyAlignment="1">
      <alignment vertical="center" shrinkToFit="1"/>
    </xf>
    <xf numFmtId="177" fontId="9" fillId="3" borderId="115" xfId="3" applyNumberFormat="1" applyFont="1" applyFill="1" applyBorder="1" applyAlignment="1">
      <alignment vertical="center" shrinkToFit="1"/>
    </xf>
    <xf numFmtId="177" fontId="9" fillId="3" borderId="116" xfId="3" applyNumberFormat="1" applyFont="1" applyFill="1" applyBorder="1" applyAlignment="1">
      <alignment vertical="center" shrinkToFit="1"/>
    </xf>
    <xf numFmtId="177" fontId="9" fillId="3" borderId="117" xfId="3" applyNumberFormat="1" applyFont="1" applyFill="1" applyBorder="1" applyAlignment="1">
      <alignment vertical="center" shrinkToFit="1"/>
    </xf>
    <xf numFmtId="177" fontId="9" fillId="3" borderId="20" xfId="3" applyNumberFormat="1" applyFont="1" applyFill="1" applyBorder="1" applyAlignment="1">
      <alignment vertical="center" shrinkToFit="1"/>
    </xf>
    <xf numFmtId="177" fontId="11" fillId="3" borderId="12" xfId="1" applyNumberFormat="1" applyFont="1" applyFill="1" applyBorder="1" applyAlignment="1">
      <alignment vertical="center" shrinkToFit="1"/>
    </xf>
    <xf numFmtId="177" fontId="11" fillId="3" borderId="13" xfId="1" applyNumberFormat="1" applyFont="1" applyFill="1" applyBorder="1" applyAlignment="1">
      <alignment vertical="center" shrinkToFit="1"/>
    </xf>
    <xf numFmtId="0" fontId="12" fillId="3" borderId="18" xfId="3" applyFont="1" applyFill="1" applyBorder="1" applyAlignment="1">
      <alignment horizontal="center" vertical="center" shrinkToFit="1"/>
    </xf>
    <xf numFmtId="180" fontId="9" fillId="3" borderId="114" xfId="3" applyNumberFormat="1" applyFont="1" applyFill="1" applyBorder="1" applyAlignment="1">
      <alignment vertical="center" shrinkToFit="1"/>
    </xf>
    <xf numFmtId="180" fontId="9" fillId="3" borderId="19" xfId="3" applyNumberFormat="1" applyFont="1" applyFill="1" applyBorder="1" applyAlignment="1">
      <alignment vertical="center" shrinkToFit="1"/>
    </xf>
    <xf numFmtId="180" fontId="9" fillId="3" borderId="16" xfId="3" applyNumberFormat="1" applyFont="1" applyFill="1" applyBorder="1" applyAlignment="1">
      <alignment vertical="center" shrinkToFit="1"/>
    </xf>
    <xf numFmtId="180" fontId="9" fillId="3" borderId="15" xfId="3" applyNumberFormat="1" applyFont="1" applyFill="1" applyBorder="1" applyAlignment="1">
      <alignment vertical="center" shrinkToFit="1"/>
    </xf>
    <xf numFmtId="180" fontId="9" fillId="3" borderId="20" xfId="3" applyNumberFormat="1" applyFont="1" applyFill="1" applyBorder="1" applyAlignment="1">
      <alignment vertical="center" shrinkToFit="1"/>
    </xf>
    <xf numFmtId="180" fontId="9" fillId="3" borderId="20" xfId="3" applyNumberFormat="1" applyFont="1" applyFill="1" applyBorder="1" applyAlignment="1">
      <alignment horizontal="center" vertical="center" shrinkToFit="1"/>
    </xf>
    <xf numFmtId="180" fontId="9" fillId="3" borderId="15" xfId="3" applyNumberFormat="1" applyFont="1" applyFill="1" applyBorder="1" applyAlignment="1">
      <alignment horizontal="center" vertical="center" shrinkToFit="1"/>
    </xf>
    <xf numFmtId="180" fontId="9" fillId="3" borderId="16" xfId="3" applyNumberFormat="1" applyFont="1" applyFill="1" applyBorder="1" applyAlignment="1">
      <alignment horizontal="center" vertical="center" shrinkToFit="1"/>
    </xf>
    <xf numFmtId="180" fontId="11" fillId="3" borderId="12" xfId="3" applyNumberFormat="1" applyFont="1" applyFill="1" applyBorder="1" applyAlignment="1">
      <alignment vertical="center" shrinkToFit="1"/>
    </xf>
    <xf numFmtId="180" fontId="11" fillId="3" borderId="13" xfId="3" applyNumberFormat="1" applyFont="1" applyFill="1" applyBorder="1" applyAlignment="1">
      <alignment vertical="center" shrinkToFit="1"/>
    </xf>
    <xf numFmtId="177" fontId="4" fillId="2" borderId="60" xfId="3" applyNumberFormat="1" applyFont="1" applyFill="1" applyBorder="1" applyAlignment="1">
      <alignment vertical="center" shrinkToFit="1"/>
    </xf>
    <xf numFmtId="177" fontId="3" fillId="2" borderId="0" xfId="3" applyNumberFormat="1" applyFont="1" applyFill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3" xfId="3"/>
    <cellStyle name="パーセント" xfId="4" builtinId="5"/>
  </cellStyles>
  <tableStyles count="0" defaultTableStyle="TableStyleMedium2" defaultPivotStyle="PivotStyleLight16"/>
  <colors>
    <mruColors>
      <color rgb="FF0080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314325</xdr:colOff>
      <xdr:row>3</xdr:row>
      <xdr:rowOff>57150</xdr:rowOff>
    </xdr:from>
    <xdr:to xmlns:xdr="http://schemas.openxmlformats.org/drawingml/2006/spreadsheetDrawing">
      <xdr:col>9</xdr:col>
      <xdr:colOff>399415</xdr:colOff>
      <xdr:row>3</xdr:row>
      <xdr:rowOff>274320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8362950" y="967105"/>
          <a:ext cx="85090" cy="21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9</xdr:col>
      <xdr:colOff>314325</xdr:colOff>
      <xdr:row>29</xdr:row>
      <xdr:rowOff>0</xdr:rowOff>
    </xdr:from>
    <xdr:to xmlns:xdr="http://schemas.openxmlformats.org/drawingml/2006/spreadsheetDrawing">
      <xdr:col>9</xdr:col>
      <xdr:colOff>399415</xdr:colOff>
      <xdr:row>65</xdr:row>
      <xdr:rowOff>208915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8362950" y="8170545"/>
          <a:ext cx="8509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9</xdr:col>
      <xdr:colOff>314325</xdr:colOff>
      <xdr:row>47</xdr:row>
      <xdr:rowOff>0</xdr:rowOff>
    </xdr:from>
    <xdr:to xmlns:xdr="http://schemas.openxmlformats.org/drawingml/2006/spreadsheetDrawing">
      <xdr:col>9</xdr:col>
      <xdr:colOff>399415</xdr:colOff>
      <xdr:row>65</xdr:row>
      <xdr:rowOff>208915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8362950" y="8170545"/>
          <a:ext cx="8509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  <pageSetUpPr fitToPage="1"/>
  </sheetPr>
  <dimension ref="A1:AB119"/>
  <sheetViews>
    <sheetView tabSelected="1" view="pageBreakPreview" zoomScale="53" zoomScaleNormal="75" zoomScaleSheetLayoutView="53" workbookViewId="0">
      <pane xSplit="2" ySplit="5" topLeftCell="C6" activePane="bottomRight" state="frozen"/>
      <selection pane="topRight"/>
      <selection pane="bottomLeft"/>
      <selection pane="bottomRight" sqref="A1:N2"/>
    </sheetView>
  </sheetViews>
  <sheetFormatPr defaultColWidth="11.25" defaultRowHeight="21.75" customHeight="1"/>
  <cols>
    <col min="1" max="1" width="4.625" style="1" customWidth="1"/>
    <col min="2" max="3" width="12.625" style="1" customWidth="1"/>
    <col min="4" max="25" width="12.625" style="2" customWidth="1"/>
    <col min="26" max="27" width="12.625" style="2" hidden="1" customWidth="1"/>
    <col min="28" max="28" width="11.25" style="2"/>
    <col min="29" max="16384" width="11.25" style="1"/>
  </cols>
  <sheetData>
    <row r="1" spans="1:28" ht="24.95" customHeight="1">
      <c r="A1" s="4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8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8" ht="24.95" customHeight="1">
      <c r="A3" s="6" t="s">
        <v>51</v>
      </c>
      <c r="Y3" s="196" t="s">
        <v>8</v>
      </c>
      <c r="Z3" s="225"/>
      <c r="AA3" s="225"/>
    </row>
    <row r="4" spans="1:28" s="3" customFormat="1" ht="24.95" customHeight="1">
      <c r="A4" s="7" t="s">
        <v>5</v>
      </c>
      <c r="B4" s="21"/>
      <c r="C4" s="33" t="s">
        <v>10</v>
      </c>
      <c r="D4" s="48" t="s">
        <v>11</v>
      </c>
      <c r="E4" s="69"/>
      <c r="F4" s="69"/>
      <c r="G4" s="69"/>
      <c r="H4" s="69"/>
      <c r="I4" s="69"/>
      <c r="J4" s="69"/>
      <c r="K4" s="85"/>
      <c r="L4" s="85"/>
      <c r="M4" s="85"/>
      <c r="N4" s="85"/>
      <c r="O4" s="105" t="s">
        <v>9</v>
      </c>
      <c r="P4" s="69"/>
      <c r="Q4" s="69"/>
      <c r="R4" s="122"/>
      <c r="S4" s="105" t="s">
        <v>13</v>
      </c>
      <c r="T4" s="122"/>
      <c r="U4" s="139" t="s">
        <v>15</v>
      </c>
      <c r="V4" s="156" t="s">
        <v>1</v>
      </c>
      <c r="W4" s="170" t="s">
        <v>16</v>
      </c>
      <c r="X4" s="186" t="s">
        <v>18</v>
      </c>
      <c r="Y4" s="197" t="s">
        <v>22</v>
      </c>
      <c r="Z4" s="226" t="s">
        <v>23</v>
      </c>
      <c r="AA4" s="236" t="s">
        <v>21</v>
      </c>
    </row>
    <row r="5" spans="1:28" s="3" customFormat="1" ht="24.75" customHeight="1">
      <c r="A5" s="8"/>
      <c r="B5" s="22"/>
      <c r="C5" s="34"/>
      <c r="D5" s="49" t="s">
        <v>4</v>
      </c>
      <c r="E5" s="70" t="s">
        <v>25</v>
      </c>
      <c r="F5" s="70" t="s">
        <v>26</v>
      </c>
      <c r="G5" s="70" t="s">
        <v>27</v>
      </c>
      <c r="H5" s="84" t="s">
        <v>20</v>
      </c>
      <c r="I5" s="70" t="s">
        <v>0</v>
      </c>
      <c r="J5" s="70" t="s">
        <v>17</v>
      </c>
      <c r="K5" s="86" t="s">
        <v>28</v>
      </c>
      <c r="L5" s="97" t="s">
        <v>7</v>
      </c>
      <c r="M5" s="98" t="s">
        <v>29</v>
      </c>
      <c r="N5" s="98" t="s">
        <v>6</v>
      </c>
      <c r="O5" s="106" t="s">
        <v>31</v>
      </c>
      <c r="P5" s="70" t="s">
        <v>32</v>
      </c>
      <c r="Q5" s="70" t="s">
        <v>34</v>
      </c>
      <c r="R5" s="123" t="s">
        <v>37</v>
      </c>
      <c r="S5" s="106" t="s">
        <v>39</v>
      </c>
      <c r="T5" s="123" t="s">
        <v>36</v>
      </c>
      <c r="U5" s="140" t="s">
        <v>40</v>
      </c>
      <c r="V5" s="157"/>
      <c r="W5" s="171"/>
      <c r="X5" s="187"/>
      <c r="Y5" s="198"/>
      <c r="Z5" s="227"/>
      <c r="AA5" s="227"/>
    </row>
    <row r="6" spans="1:28" s="3" customFormat="1" ht="21.75" customHeight="1">
      <c r="A6" s="9" t="s">
        <v>41</v>
      </c>
      <c r="B6" s="23" t="s">
        <v>42</v>
      </c>
      <c r="C6" s="35" t="s">
        <v>3</v>
      </c>
      <c r="D6" s="50">
        <v>11</v>
      </c>
      <c r="E6" s="71">
        <v>10</v>
      </c>
      <c r="F6" s="71">
        <v>8</v>
      </c>
      <c r="G6" s="71">
        <v>11</v>
      </c>
      <c r="H6" s="71">
        <v>6</v>
      </c>
      <c r="I6" s="71">
        <v>2</v>
      </c>
      <c r="J6" s="71">
        <v>0</v>
      </c>
      <c r="K6" s="71">
        <v>0</v>
      </c>
      <c r="L6" s="71">
        <v>0</v>
      </c>
      <c r="M6" s="71">
        <v>0</v>
      </c>
      <c r="N6" s="99">
        <v>0</v>
      </c>
      <c r="O6" s="107">
        <v>0</v>
      </c>
      <c r="P6" s="71">
        <v>0</v>
      </c>
      <c r="Q6" s="71">
        <v>0</v>
      </c>
      <c r="R6" s="124">
        <v>3</v>
      </c>
      <c r="S6" s="107">
        <v>2</v>
      </c>
      <c r="T6" s="124">
        <v>0</v>
      </c>
      <c r="U6" s="141">
        <v>0</v>
      </c>
      <c r="V6" s="104">
        <v>147</v>
      </c>
      <c r="W6" s="172">
        <v>200</v>
      </c>
      <c r="X6" s="188">
        <v>58</v>
      </c>
      <c r="Y6" s="199">
        <v>344.82758620689651</v>
      </c>
      <c r="Z6" s="228">
        <v>764</v>
      </c>
      <c r="AA6" s="237">
        <f t="shared" ref="AA6:AA13" si="0">W6/Z6*100</f>
        <v>26.178010471204189</v>
      </c>
    </row>
    <row r="7" spans="1:28" s="3" customFormat="1" ht="21.75" customHeight="1">
      <c r="A7" s="10"/>
      <c r="B7" s="24"/>
      <c r="C7" s="36" t="s">
        <v>30</v>
      </c>
      <c r="D7" s="51">
        <v>24</v>
      </c>
      <c r="E7" s="72">
        <v>10</v>
      </c>
      <c r="F7" s="72">
        <v>8</v>
      </c>
      <c r="G7" s="72">
        <v>37</v>
      </c>
      <c r="H7" s="72">
        <v>6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90">
        <v>0</v>
      </c>
      <c r="O7" s="108">
        <v>0</v>
      </c>
      <c r="P7" s="72">
        <v>0</v>
      </c>
      <c r="Q7" s="72">
        <v>0</v>
      </c>
      <c r="R7" s="125">
        <v>4</v>
      </c>
      <c r="S7" s="108">
        <v>2</v>
      </c>
      <c r="T7" s="125">
        <v>0</v>
      </c>
      <c r="U7" s="142">
        <v>0</v>
      </c>
      <c r="V7" s="158">
        <v>154</v>
      </c>
      <c r="W7" s="173">
        <v>247</v>
      </c>
      <c r="X7" s="189">
        <v>190</v>
      </c>
      <c r="Y7" s="200">
        <v>130</v>
      </c>
      <c r="Z7" s="229">
        <v>1847</v>
      </c>
      <c r="AA7" s="238">
        <f t="shared" si="0"/>
        <v>13.37303735787764</v>
      </c>
    </row>
    <row r="8" spans="1:28" s="3" customFormat="1" ht="21.75" customHeight="1">
      <c r="A8" s="10"/>
      <c r="B8" s="24" t="s">
        <v>14</v>
      </c>
      <c r="C8" s="37" t="s">
        <v>44</v>
      </c>
      <c r="D8" s="52">
        <v>39</v>
      </c>
      <c r="E8" s="73">
        <v>4</v>
      </c>
      <c r="F8" s="73">
        <v>9</v>
      </c>
      <c r="G8" s="73">
        <v>0</v>
      </c>
      <c r="H8" s="73">
        <v>2</v>
      </c>
      <c r="I8" s="73">
        <v>0</v>
      </c>
      <c r="J8" s="73">
        <v>0</v>
      </c>
      <c r="K8" s="73">
        <v>0</v>
      </c>
      <c r="L8" s="73">
        <v>0</v>
      </c>
      <c r="M8" s="73">
        <v>35</v>
      </c>
      <c r="N8" s="96">
        <v>3</v>
      </c>
      <c r="O8" s="109">
        <v>0</v>
      </c>
      <c r="P8" s="73">
        <v>4</v>
      </c>
      <c r="Q8" s="73">
        <v>0</v>
      </c>
      <c r="R8" s="126">
        <v>0</v>
      </c>
      <c r="S8" s="109">
        <v>13</v>
      </c>
      <c r="T8" s="126">
        <v>0</v>
      </c>
      <c r="U8" s="143">
        <v>0</v>
      </c>
      <c r="V8" s="159">
        <v>111</v>
      </c>
      <c r="W8" s="172">
        <v>220</v>
      </c>
      <c r="X8" s="190">
        <v>72</v>
      </c>
      <c r="Y8" s="201">
        <v>305.55555555555554</v>
      </c>
      <c r="Z8" s="230">
        <v>7786</v>
      </c>
      <c r="AA8" s="239">
        <f t="shared" si="0"/>
        <v>2.8255843822245055</v>
      </c>
      <c r="AB8" s="247"/>
    </row>
    <row r="9" spans="1:28" s="3" customFormat="1" ht="21.75" customHeight="1">
      <c r="A9" s="10"/>
      <c r="B9" s="24"/>
      <c r="C9" s="36" t="s">
        <v>35</v>
      </c>
      <c r="D9" s="51">
        <v>263</v>
      </c>
      <c r="E9" s="72">
        <v>4</v>
      </c>
      <c r="F9" s="72">
        <v>14</v>
      </c>
      <c r="G9" s="72">
        <v>0</v>
      </c>
      <c r="H9" s="72">
        <v>2</v>
      </c>
      <c r="I9" s="72">
        <v>0</v>
      </c>
      <c r="J9" s="72">
        <v>0</v>
      </c>
      <c r="K9" s="72">
        <v>0</v>
      </c>
      <c r="L9" s="72">
        <v>0</v>
      </c>
      <c r="M9" s="72">
        <v>359</v>
      </c>
      <c r="N9" s="90">
        <v>3</v>
      </c>
      <c r="O9" s="108">
        <v>0</v>
      </c>
      <c r="P9" s="72">
        <v>4</v>
      </c>
      <c r="Q9" s="72">
        <v>0</v>
      </c>
      <c r="R9" s="125">
        <v>0</v>
      </c>
      <c r="S9" s="108">
        <v>18</v>
      </c>
      <c r="T9" s="125">
        <v>0</v>
      </c>
      <c r="U9" s="142">
        <v>0</v>
      </c>
      <c r="V9" s="158">
        <v>371</v>
      </c>
      <c r="W9" s="173">
        <v>1038</v>
      </c>
      <c r="X9" s="189">
        <v>83</v>
      </c>
      <c r="Y9" s="202">
        <v>1250.602409638554</v>
      </c>
      <c r="Z9" s="231">
        <v>8869</v>
      </c>
      <c r="AA9" s="240">
        <f t="shared" si="0"/>
        <v>11.703686999661743</v>
      </c>
    </row>
    <row r="10" spans="1:28" s="3" customFormat="1" ht="21.75" customHeight="1">
      <c r="A10" s="10"/>
      <c r="B10" s="24" t="s">
        <v>45</v>
      </c>
      <c r="C10" s="37" t="s">
        <v>44</v>
      </c>
      <c r="D10" s="52">
        <v>22</v>
      </c>
      <c r="E10" s="73">
        <v>7</v>
      </c>
      <c r="F10" s="73">
        <v>0</v>
      </c>
      <c r="G10" s="73">
        <v>0</v>
      </c>
      <c r="H10" s="73">
        <v>0</v>
      </c>
      <c r="I10" s="73">
        <v>0</v>
      </c>
      <c r="J10" s="73">
        <v>7</v>
      </c>
      <c r="K10" s="73">
        <v>0</v>
      </c>
      <c r="L10" s="73">
        <v>0</v>
      </c>
      <c r="M10" s="73">
        <v>0</v>
      </c>
      <c r="N10" s="96">
        <v>0</v>
      </c>
      <c r="O10" s="109">
        <v>12</v>
      </c>
      <c r="P10" s="73">
        <v>4</v>
      </c>
      <c r="Q10" s="73">
        <v>6</v>
      </c>
      <c r="R10" s="126">
        <v>2</v>
      </c>
      <c r="S10" s="109">
        <v>12</v>
      </c>
      <c r="T10" s="126">
        <v>0</v>
      </c>
      <c r="U10" s="143">
        <v>1</v>
      </c>
      <c r="V10" s="159">
        <v>16</v>
      </c>
      <c r="W10" s="172">
        <v>89</v>
      </c>
      <c r="X10" s="190">
        <v>154</v>
      </c>
      <c r="Y10" s="201">
        <v>57.792207792207797</v>
      </c>
      <c r="Z10" s="232">
        <v>114289</v>
      </c>
      <c r="AA10" s="241">
        <f t="shared" si="0"/>
        <v>7.7872761158116699e-002</v>
      </c>
    </row>
    <row r="11" spans="1:28" s="3" customFormat="1" ht="21.75" customHeight="1">
      <c r="A11" s="10"/>
      <c r="B11" s="24"/>
      <c r="C11" s="36" t="s">
        <v>35</v>
      </c>
      <c r="D11" s="51">
        <v>22</v>
      </c>
      <c r="E11" s="72">
        <v>7</v>
      </c>
      <c r="F11" s="72">
        <v>0</v>
      </c>
      <c r="G11" s="72">
        <v>0</v>
      </c>
      <c r="H11" s="72">
        <v>0</v>
      </c>
      <c r="I11" s="72">
        <v>0</v>
      </c>
      <c r="J11" s="72">
        <v>7</v>
      </c>
      <c r="K11" s="72">
        <v>0</v>
      </c>
      <c r="L11" s="72">
        <v>0</v>
      </c>
      <c r="M11" s="72">
        <v>0</v>
      </c>
      <c r="N11" s="90">
        <v>0</v>
      </c>
      <c r="O11" s="108">
        <v>12</v>
      </c>
      <c r="P11" s="72">
        <v>4</v>
      </c>
      <c r="Q11" s="72">
        <v>6</v>
      </c>
      <c r="R11" s="125">
        <v>2</v>
      </c>
      <c r="S11" s="108">
        <v>12</v>
      </c>
      <c r="T11" s="125">
        <v>0</v>
      </c>
      <c r="U11" s="142">
        <v>1</v>
      </c>
      <c r="V11" s="158">
        <v>16</v>
      </c>
      <c r="W11" s="173">
        <v>89</v>
      </c>
      <c r="X11" s="189">
        <v>154</v>
      </c>
      <c r="Y11" s="202">
        <v>57.792207792207797</v>
      </c>
      <c r="Z11" s="231">
        <v>116747</v>
      </c>
      <c r="AA11" s="240">
        <f t="shared" si="0"/>
        <v>7.6233222266953338e-002</v>
      </c>
    </row>
    <row r="12" spans="1:28" s="3" customFormat="1" ht="21.75" customHeight="1">
      <c r="A12" s="10"/>
      <c r="B12" s="24" t="s">
        <v>24</v>
      </c>
      <c r="C12" s="37" t="s">
        <v>44</v>
      </c>
      <c r="D12" s="52">
        <v>0</v>
      </c>
      <c r="E12" s="73">
        <v>0</v>
      </c>
      <c r="F12" s="73">
        <v>0</v>
      </c>
      <c r="G12" s="73">
        <v>0</v>
      </c>
      <c r="H12" s="73">
        <v>0</v>
      </c>
      <c r="I12" s="73">
        <v>5</v>
      </c>
      <c r="J12" s="73">
        <v>0</v>
      </c>
      <c r="K12" s="73">
        <v>0</v>
      </c>
      <c r="L12" s="73">
        <v>0</v>
      </c>
      <c r="M12" s="73">
        <v>0</v>
      </c>
      <c r="N12" s="96">
        <v>1</v>
      </c>
      <c r="O12" s="109">
        <v>0</v>
      </c>
      <c r="P12" s="73">
        <v>0</v>
      </c>
      <c r="Q12" s="73">
        <v>4</v>
      </c>
      <c r="R12" s="126">
        <v>4</v>
      </c>
      <c r="S12" s="109">
        <v>0</v>
      </c>
      <c r="T12" s="126">
        <v>0</v>
      </c>
      <c r="U12" s="143">
        <v>0</v>
      </c>
      <c r="V12" s="159">
        <v>2</v>
      </c>
      <c r="W12" s="172">
        <v>16</v>
      </c>
      <c r="X12" s="190">
        <v>25</v>
      </c>
      <c r="Y12" s="201">
        <v>64</v>
      </c>
      <c r="Z12" s="232">
        <v>14930</v>
      </c>
      <c r="AA12" s="241">
        <f t="shared" si="0"/>
        <v>0.10716677829872738</v>
      </c>
    </row>
    <row r="13" spans="1:28" s="3" customFormat="1" ht="21.75" customHeight="1">
      <c r="A13" s="10"/>
      <c r="B13" s="24"/>
      <c r="C13" s="36" t="s">
        <v>35</v>
      </c>
      <c r="D13" s="51">
        <v>0</v>
      </c>
      <c r="E13" s="72">
        <v>0</v>
      </c>
      <c r="F13" s="72">
        <v>0</v>
      </c>
      <c r="G13" s="72">
        <v>0</v>
      </c>
      <c r="H13" s="72">
        <v>0</v>
      </c>
      <c r="I13" s="72">
        <v>5</v>
      </c>
      <c r="J13" s="72">
        <v>0</v>
      </c>
      <c r="K13" s="72">
        <v>0</v>
      </c>
      <c r="L13" s="72">
        <v>0</v>
      </c>
      <c r="M13" s="72">
        <v>0</v>
      </c>
      <c r="N13" s="90">
        <v>1</v>
      </c>
      <c r="O13" s="108">
        <v>0</v>
      </c>
      <c r="P13" s="72">
        <v>0</v>
      </c>
      <c r="Q13" s="72">
        <v>4</v>
      </c>
      <c r="R13" s="125">
        <v>4</v>
      </c>
      <c r="S13" s="108">
        <v>0</v>
      </c>
      <c r="T13" s="125">
        <v>0</v>
      </c>
      <c r="U13" s="142">
        <v>0</v>
      </c>
      <c r="V13" s="158">
        <v>2</v>
      </c>
      <c r="W13" s="173">
        <v>16</v>
      </c>
      <c r="X13" s="189">
        <v>218</v>
      </c>
      <c r="Y13" s="202">
        <v>7.3394495412844041</v>
      </c>
      <c r="Z13" s="231">
        <v>14931</v>
      </c>
      <c r="AA13" s="240">
        <f t="shared" si="0"/>
        <v>0.10715960083048692</v>
      </c>
    </row>
    <row r="14" spans="1:28" s="3" customFormat="1" ht="21.75" customHeight="1">
      <c r="A14" s="10"/>
      <c r="B14" s="25" t="s">
        <v>19</v>
      </c>
      <c r="C14" s="37" t="s">
        <v>44</v>
      </c>
      <c r="D14" s="52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96">
        <v>0</v>
      </c>
      <c r="O14" s="109">
        <v>0</v>
      </c>
      <c r="P14" s="73">
        <v>0</v>
      </c>
      <c r="Q14" s="73">
        <v>0</v>
      </c>
      <c r="R14" s="126">
        <v>0</v>
      </c>
      <c r="S14" s="109">
        <v>0</v>
      </c>
      <c r="T14" s="126">
        <v>0</v>
      </c>
      <c r="U14" s="143">
        <v>0</v>
      </c>
      <c r="V14" s="159">
        <v>0</v>
      </c>
      <c r="W14" s="172">
        <v>0</v>
      </c>
      <c r="X14" s="190">
        <v>0</v>
      </c>
      <c r="Y14" s="203" t="s">
        <v>52</v>
      </c>
      <c r="Z14" s="232">
        <v>0</v>
      </c>
      <c r="AA14" s="242" t="s">
        <v>12</v>
      </c>
    </row>
    <row r="15" spans="1:28" s="3" customFormat="1" ht="21.75" customHeight="1">
      <c r="A15" s="10"/>
      <c r="B15" s="24"/>
      <c r="C15" s="36" t="s">
        <v>35</v>
      </c>
      <c r="D15" s="51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90">
        <v>0</v>
      </c>
      <c r="O15" s="108">
        <v>0</v>
      </c>
      <c r="P15" s="72">
        <v>0</v>
      </c>
      <c r="Q15" s="72">
        <v>0</v>
      </c>
      <c r="R15" s="125">
        <v>0</v>
      </c>
      <c r="S15" s="108">
        <v>0</v>
      </c>
      <c r="T15" s="125">
        <v>0</v>
      </c>
      <c r="U15" s="142">
        <v>0</v>
      </c>
      <c r="V15" s="158">
        <v>0</v>
      </c>
      <c r="W15" s="173">
        <v>0</v>
      </c>
      <c r="X15" s="189">
        <v>0</v>
      </c>
      <c r="Y15" s="204" t="s">
        <v>52</v>
      </c>
      <c r="Z15" s="231">
        <v>0</v>
      </c>
      <c r="AA15" s="243" t="s">
        <v>12</v>
      </c>
    </row>
    <row r="16" spans="1:28" s="3" customFormat="1" ht="21.75" customHeight="1">
      <c r="A16" s="10"/>
      <c r="B16" s="24" t="s">
        <v>46</v>
      </c>
      <c r="C16" s="37" t="s">
        <v>44</v>
      </c>
      <c r="D16" s="52">
        <v>34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3</v>
      </c>
      <c r="K16" s="73">
        <v>0</v>
      </c>
      <c r="L16" s="73">
        <v>0</v>
      </c>
      <c r="M16" s="73">
        <v>0</v>
      </c>
      <c r="N16" s="96">
        <v>1</v>
      </c>
      <c r="O16" s="109">
        <v>0</v>
      </c>
      <c r="P16" s="73">
        <v>5</v>
      </c>
      <c r="Q16" s="73">
        <v>2</v>
      </c>
      <c r="R16" s="126">
        <v>0</v>
      </c>
      <c r="S16" s="109">
        <v>4</v>
      </c>
      <c r="T16" s="126">
        <v>0</v>
      </c>
      <c r="U16" s="143">
        <v>2</v>
      </c>
      <c r="V16" s="159">
        <v>7</v>
      </c>
      <c r="W16" s="172">
        <v>58</v>
      </c>
      <c r="X16" s="190">
        <v>225</v>
      </c>
      <c r="Y16" s="201">
        <v>25.777777777777779</v>
      </c>
      <c r="Z16" s="232">
        <v>52886</v>
      </c>
      <c r="AA16" s="241">
        <f t="shared" ref="AA16:AA21" si="1">W16/Z16*100</f>
        <v>0.10966985591649964</v>
      </c>
    </row>
    <row r="17" spans="1:28" s="3" customFormat="1" ht="21.75" customHeight="1">
      <c r="A17" s="10"/>
      <c r="B17" s="24"/>
      <c r="C17" s="36" t="s">
        <v>35</v>
      </c>
      <c r="D17" s="51">
        <v>43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3</v>
      </c>
      <c r="K17" s="72">
        <v>0</v>
      </c>
      <c r="L17" s="72">
        <v>0</v>
      </c>
      <c r="M17" s="72">
        <v>0</v>
      </c>
      <c r="N17" s="90">
        <v>1</v>
      </c>
      <c r="O17" s="108">
        <v>0</v>
      </c>
      <c r="P17" s="72">
        <v>9</v>
      </c>
      <c r="Q17" s="72">
        <v>4</v>
      </c>
      <c r="R17" s="125">
        <v>0</v>
      </c>
      <c r="S17" s="108">
        <v>6</v>
      </c>
      <c r="T17" s="125">
        <v>0</v>
      </c>
      <c r="U17" s="142">
        <v>6</v>
      </c>
      <c r="V17" s="158">
        <v>8</v>
      </c>
      <c r="W17" s="173">
        <v>80</v>
      </c>
      <c r="X17" s="189">
        <v>326</v>
      </c>
      <c r="Y17" s="202">
        <v>24.539877300613497</v>
      </c>
      <c r="Z17" s="231">
        <v>54099</v>
      </c>
      <c r="AA17" s="240">
        <f t="shared" si="1"/>
        <v>0.14787704024103956</v>
      </c>
    </row>
    <row r="18" spans="1:28" s="3" customFormat="1" ht="21.75" customHeight="1">
      <c r="A18" s="10"/>
      <c r="B18" s="24" t="s">
        <v>33</v>
      </c>
      <c r="C18" s="37" t="s">
        <v>44</v>
      </c>
      <c r="D18" s="52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96">
        <v>0</v>
      </c>
      <c r="O18" s="109">
        <v>0</v>
      </c>
      <c r="P18" s="73">
        <v>0</v>
      </c>
      <c r="Q18" s="73">
        <v>0</v>
      </c>
      <c r="R18" s="126">
        <v>0</v>
      </c>
      <c r="S18" s="109">
        <v>0</v>
      </c>
      <c r="T18" s="126">
        <v>0</v>
      </c>
      <c r="U18" s="143">
        <v>0</v>
      </c>
      <c r="V18" s="159">
        <v>7</v>
      </c>
      <c r="W18" s="172">
        <v>7</v>
      </c>
      <c r="X18" s="190">
        <v>39</v>
      </c>
      <c r="Y18" s="201">
        <v>17.948717948717949</v>
      </c>
      <c r="Z18" s="232">
        <v>34589</v>
      </c>
      <c r="AA18" s="241">
        <f t="shared" si="1"/>
        <v>2.0237647807106306e-002</v>
      </c>
    </row>
    <row r="19" spans="1:28" s="3" customFormat="1" ht="21.75" customHeight="1">
      <c r="A19" s="10"/>
      <c r="B19" s="24"/>
      <c r="C19" s="36" t="s">
        <v>35</v>
      </c>
      <c r="D19" s="51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90">
        <v>0</v>
      </c>
      <c r="O19" s="108">
        <v>0</v>
      </c>
      <c r="P19" s="72">
        <v>0</v>
      </c>
      <c r="Q19" s="72">
        <v>0</v>
      </c>
      <c r="R19" s="125">
        <v>0</v>
      </c>
      <c r="S19" s="108">
        <v>0</v>
      </c>
      <c r="T19" s="125">
        <v>0</v>
      </c>
      <c r="U19" s="142">
        <v>0</v>
      </c>
      <c r="V19" s="158">
        <v>91</v>
      </c>
      <c r="W19" s="173">
        <v>91</v>
      </c>
      <c r="X19" s="189">
        <v>39</v>
      </c>
      <c r="Y19" s="202">
        <v>233.33333333333334</v>
      </c>
      <c r="Z19" s="231">
        <v>34605</v>
      </c>
      <c r="AA19" s="240">
        <f t="shared" si="1"/>
        <v>0.26296777922265568</v>
      </c>
    </row>
    <row r="20" spans="1:28" s="3" customFormat="1" ht="21.75" customHeight="1">
      <c r="A20" s="10"/>
      <c r="B20" s="24" t="s">
        <v>2</v>
      </c>
      <c r="C20" s="37" t="s">
        <v>44</v>
      </c>
      <c r="D20" s="52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96">
        <v>0</v>
      </c>
      <c r="O20" s="109">
        <v>0</v>
      </c>
      <c r="P20" s="73">
        <v>0</v>
      </c>
      <c r="Q20" s="73">
        <v>0</v>
      </c>
      <c r="R20" s="126">
        <v>0</v>
      </c>
      <c r="S20" s="109">
        <v>0</v>
      </c>
      <c r="T20" s="126">
        <v>0</v>
      </c>
      <c r="U20" s="143">
        <v>0</v>
      </c>
      <c r="V20" s="159">
        <v>0</v>
      </c>
      <c r="W20" s="172">
        <v>0</v>
      </c>
      <c r="X20" s="190">
        <v>37</v>
      </c>
      <c r="Y20" s="201">
        <v>0</v>
      </c>
      <c r="Z20" s="232">
        <v>16</v>
      </c>
      <c r="AA20" s="241">
        <f t="shared" si="1"/>
        <v>0</v>
      </c>
    </row>
    <row r="21" spans="1:28" s="3" customFormat="1" ht="21.75" customHeight="1">
      <c r="A21" s="10"/>
      <c r="B21" s="24"/>
      <c r="C21" s="36" t="s">
        <v>35</v>
      </c>
      <c r="D21" s="51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90">
        <v>0</v>
      </c>
      <c r="O21" s="108">
        <v>0</v>
      </c>
      <c r="P21" s="72">
        <v>0</v>
      </c>
      <c r="Q21" s="72">
        <v>0</v>
      </c>
      <c r="R21" s="125">
        <v>0</v>
      </c>
      <c r="S21" s="108">
        <v>0</v>
      </c>
      <c r="T21" s="125">
        <v>0</v>
      </c>
      <c r="U21" s="142">
        <v>0</v>
      </c>
      <c r="V21" s="158">
        <v>0</v>
      </c>
      <c r="W21" s="173">
        <v>0</v>
      </c>
      <c r="X21" s="189">
        <v>37</v>
      </c>
      <c r="Y21" s="202">
        <v>0</v>
      </c>
      <c r="Z21" s="231">
        <v>16</v>
      </c>
      <c r="AA21" s="240">
        <f t="shared" si="1"/>
        <v>0</v>
      </c>
    </row>
    <row r="22" spans="1:28" s="3" customFormat="1" ht="21.75" customHeight="1">
      <c r="A22" s="10"/>
      <c r="B22" s="25" t="s">
        <v>47</v>
      </c>
      <c r="C22" s="37" t="s">
        <v>44</v>
      </c>
      <c r="D22" s="52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96">
        <v>0</v>
      </c>
      <c r="O22" s="109">
        <v>0</v>
      </c>
      <c r="P22" s="73">
        <v>0</v>
      </c>
      <c r="Q22" s="73">
        <v>0</v>
      </c>
      <c r="R22" s="126">
        <v>0</v>
      </c>
      <c r="S22" s="109">
        <v>0</v>
      </c>
      <c r="T22" s="126">
        <v>0</v>
      </c>
      <c r="U22" s="143">
        <v>0</v>
      </c>
      <c r="V22" s="159">
        <v>0</v>
      </c>
      <c r="W22" s="172">
        <v>0</v>
      </c>
      <c r="X22" s="190">
        <v>0</v>
      </c>
      <c r="Y22" s="203" t="s">
        <v>52</v>
      </c>
      <c r="Z22" s="232">
        <v>0</v>
      </c>
      <c r="AA22" s="242" t="s">
        <v>12</v>
      </c>
    </row>
    <row r="23" spans="1:28" s="3" customFormat="1" ht="21.75" customHeight="1">
      <c r="A23" s="10"/>
      <c r="B23" s="24"/>
      <c r="C23" s="36" t="s">
        <v>35</v>
      </c>
      <c r="D23" s="5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90">
        <v>0</v>
      </c>
      <c r="O23" s="108">
        <v>0</v>
      </c>
      <c r="P23" s="72">
        <v>0</v>
      </c>
      <c r="Q23" s="72">
        <v>0</v>
      </c>
      <c r="R23" s="125">
        <v>0</v>
      </c>
      <c r="S23" s="108">
        <v>0</v>
      </c>
      <c r="T23" s="125">
        <v>0</v>
      </c>
      <c r="U23" s="142">
        <v>0</v>
      </c>
      <c r="V23" s="158">
        <v>0</v>
      </c>
      <c r="W23" s="173">
        <v>0</v>
      </c>
      <c r="X23" s="189">
        <v>0</v>
      </c>
      <c r="Y23" s="204" t="s">
        <v>52</v>
      </c>
      <c r="Z23" s="231">
        <v>0</v>
      </c>
      <c r="AA23" s="243" t="s">
        <v>12</v>
      </c>
    </row>
    <row r="24" spans="1:28" s="3" customFormat="1" ht="21.75" customHeight="1">
      <c r="A24" s="10"/>
      <c r="B24" s="25" t="s">
        <v>48</v>
      </c>
      <c r="C24" s="37" t="s">
        <v>44</v>
      </c>
      <c r="D24" s="52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96">
        <v>0</v>
      </c>
      <c r="O24" s="109">
        <v>0</v>
      </c>
      <c r="P24" s="73">
        <v>0</v>
      </c>
      <c r="Q24" s="73">
        <v>0</v>
      </c>
      <c r="R24" s="126">
        <v>0</v>
      </c>
      <c r="S24" s="109">
        <v>0</v>
      </c>
      <c r="T24" s="126">
        <v>0</v>
      </c>
      <c r="U24" s="143">
        <v>0</v>
      </c>
      <c r="V24" s="159">
        <v>0</v>
      </c>
      <c r="W24" s="172">
        <v>0</v>
      </c>
      <c r="X24" s="190">
        <v>0</v>
      </c>
      <c r="Y24" s="205" t="s">
        <v>52</v>
      </c>
      <c r="Z24" s="230">
        <v>0</v>
      </c>
      <c r="AA24" s="244" t="s">
        <v>12</v>
      </c>
      <c r="AB24" s="247"/>
    </row>
    <row r="25" spans="1:28" s="3" customFormat="1" ht="21.75" customHeight="1">
      <c r="A25" s="10"/>
      <c r="B25" s="24"/>
      <c r="C25" s="36" t="s">
        <v>35</v>
      </c>
      <c r="D25" s="5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90">
        <v>0</v>
      </c>
      <c r="O25" s="108">
        <v>0</v>
      </c>
      <c r="P25" s="72">
        <v>0</v>
      </c>
      <c r="Q25" s="72">
        <v>0</v>
      </c>
      <c r="R25" s="125">
        <v>0</v>
      </c>
      <c r="S25" s="108">
        <v>0</v>
      </c>
      <c r="T25" s="125">
        <v>0</v>
      </c>
      <c r="U25" s="142">
        <v>0</v>
      </c>
      <c r="V25" s="158">
        <v>0</v>
      </c>
      <c r="W25" s="173">
        <v>0</v>
      </c>
      <c r="X25" s="189">
        <v>0</v>
      </c>
      <c r="Y25" s="203" t="s">
        <v>52</v>
      </c>
      <c r="Z25" s="231">
        <v>0</v>
      </c>
      <c r="AA25" s="243" t="s">
        <v>12</v>
      </c>
    </row>
    <row r="26" spans="1:28" s="3" customFormat="1" ht="21.75" customHeight="1">
      <c r="A26" s="10"/>
      <c r="B26" s="24" t="s">
        <v>49</v>
      </c>
      <c r="C26" s="37" t="s">
        <v>44</v>
      </c>
      <c r="D26" s="52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96">
        <v>0</v>
      </c>
      <c r="O26" s="109">
        <v>0</v>
      </c>
      <c r="P26" s="73">
        <v>0</v>
      </c>
      <c r="Q26" s="73">
        <v>0</v>
      </c>
      <c r="R26" s="126">
        <v>0</v>
      </c>
      <c r="S26" s="109">
        <v>0</v>
      </c>
      <c r="T26" s="126">
        <v>0</v>
      </c>
      <c r="U26" s="143">
        <v>0</v>
      </c>
      <c r="V26" s="159">
        <v>0</v>
      </c>
      <c r="W26" s="172">
        <v>0</v>
      </c>
      <c r="X26" s="190">
        <v>0</v>
      </c>
      <c r="Y26" s="203" t="s">
        <v>52</v>
      </c>
      <c r="Z26" s="233">
        <v>6</v>
      </c>
      <c r="AA26" s="241">
        <f>W26/Z26*100</f>
        <v>0</v>
      </c>
    </row>
    <row r="27" spans="1:28" s="3" customFormat="1" ht="21.75" customHeight="1">
      <c r="A27" s="10"/>
      <c r="B27" s="24"/>
      <c r="C27" s="36" t="s">
        <v>35</v>
      </c>
      <c r="D27" s="51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90">
        <v>0</v>
      </c>
      <c r="O27" s="108">
        <v>0</v>
      </c>
      <c r="P27" s="72">
        <v>0</v>
      </c>
      <c r="Q27" s="72">
        <v>0</v>
      </c>
      <c r="R27" s="125">
        <v>0</v>
      </c>
      <c r="S27" s="108">
        <v>0</v>
      </c>
      <c r="T27" s="125">
        <v>0</v>
      </c>
      <c r="U27" s="142">
        <v>0</v>
      </c>
      <c r="V27" s="158">
        <v>0</v>
      </c>
      <c r="W27" s="173">
        <v>0</v>
      </c>
      <c r="X27" s="189">
        <v>0</v>
      </c>
      <c r="Y27" s="203" t="s">
        <v>52</v>
      </c>
      <c r="Z27" s="228">
        <v>14</v>
      </c>
      <c r="AA27" s="237">
        <f>W27/Z27*100</f>
        <v>0</v>
      </c>
    </row>
    <row r="28" spans="1:28" s="3" customFormat="1" ht="21.75" customHeight="1">
      <c r="A28" s="11" t="s">
        <v>43</v>
      </c>
      <c r="B28" s="26"/>
      <c r="C28" s="38" t="s">
        <v>44</v>
      </c>
      <c r="D28" s="53">
        <v>106</v>
      </c>
      <c r="E28" s="53">
        <v>21</v>
      </c>
      <c r="F28" s="53">
        <v>17</v>
      </c>
      <c r="G28" s="53">
        <v>11</v>
      </c>
      <c r="H28" s="53">
        <v>8</v>
      </c>
      <c r="I28" s="53">
        <v>7</v>
      </c>
      <c r="J28" s="53">
        <v>10</v>
      </c>
      <c r="K28" s="53">
        <v>0</v>
      </c>
      <c r="L28" s="53">
        <v>0</v>
      </c>
      <c r="M28" s="53">
        <v>35</v>
      </c>
      <c r="N28" s="100">
        <v>5</v>
      </c>
      <c r="O28" s="110">
        <v>12</v>
      </c>
      <c r="P28" s="53">
        <v>13</v>
      </c>
      <c r="Q28" s="53">
        <v>12</v>
      </c>
      <c r="R28" s="127">
        <v>9</v>
      </c>
      <c r="S28" s="110">
        <v>31</v>
      </c>
      <c r="T28" s="127">
        <v>0</v>
      </c>
      <c r="U28" s="144">
        <v>3</v>
      </c>
      <c r="V28" s="100">
        <v>290</v>
      </c>
      <c r="W28" s="174">
        <v>590</v>
      </c>
      <c r="X28" s="53">
        <v>610</v>
      </c>
      <c r="Y28" s="206">
        <v>96.721311475409834</v>
      </c>
      <c r="Z28" s="234">
        <v>225266</v>
      </c>
      <c r="AA28" s="245">
        <f>W28/Z28*100</f>
        <v>0.26191258334591105</v>
      </c>
      <c r="AB28" s="2">
        <f>SUM(X6,X8,X10,X12,X14,X16,X18,X20,X22,X24,X26)</f>
        <v>610</v>
      </c>
    </row>
    <row r="29" spans="1:28" s="3" customFormat="1" ht="21.75" customHeight="1">
      <c r="A29" s="12"/>
      <c r="B29" s="27"/>
      <c r="C29" s="39" t="s">
        <v>35</v>
      </c>
      <c r="D29" s="54">
        <v>352</v>
      </c>
      <c r="E29" s="54">
        <v>21</v>
      </c>
      <c r="F29" s="54">
        <v>22</v>
      </c>
      <c r="G29" s="54">
        <v>37</v>
      </c>
      <c r="H29" s="54">
        <v>8</v>
      </c>
      <c r="I29" s="54">
        <v>7</v>
      </c>
      <c r="J29" s="54">
        <v>10</v>
      </c>
      <c r="K29" s="54">
        <v>0</v>
      </c>
      <c r="L29" s="54">
        <v>0</v>
      </c>
      <c r="M29" s="54">
        <v>359</v>
      </c>
      <c r="N29" s="101">
        <v>5</v>
      </c>
      <c r="O29" s="111">
        <v>12</v>
      </c>
      <c r="P29" s="54">
        <v>17</v>
      </c>
      <c r="Q29" s="54">
        <v>14</v>
      </c>
      <c r="R29" s="128">
        <v>10</v>
      </c>
      <c r="S29" s="111">
        <v>38</v>
      </c>
      <c r="T29" s="128">
        <v>0</v>
      </c>
      <c r="U29" s="145">
        <v>7</v>
      </c>
      <c r="V29" s="101">
        <v>642</v>
      </c>
      <c r="W29" s="175">
        <v>1561</v>
      </c>
      <c r="X29" s="191">
        <v>1047</v>
      </c>
      <c r="Y29" s="207">
        <v>149.09264565425025</v>
      </c>
      <c r="Z29" s="235">
        <v>231128</v>
      </c>
      <c r="AA29" s="246">
        <f>W29/Z29*100</f>
        <v>0.6753833373714998</v>
      </c>
      <c r="AB29" s="248">
        <f>SUM(X7,X9,X11,X13,X15,X17,X19,X21,X23,X25,X27)</f>
        <v>1047</v>
      </c>
    </row>
    <row r="30" spans="1:28" s="3" customFormat="1" ht="24.95" hidden="1" customHeight="1">
      <c r="A30" s="13" t="s">
        <v>38</v>
      </c>
      <c r="B30" s="28" t="s">
        <v>42</v>
      </c>
      <c r="C30" s="40" t="s">
        <v>3</v>
      </c>
      <c r="D30" s="55">
        <f t="shared" ref="D30:K37" si="2">D48-D6</f>
        <v>337</v>
      </c>
      <c r="E30" s="74">
        <f t="shared" si="2"/>
        <v>44</v>
      </c>
      <c r="F30" s="74">
        <f t="shared" si="2"/>
        <v>12</v>
      </c>
      <c r="G30" s="74">
        <f t="shared" si="2"/>
        <v>-1</v>
      </c>
      <c r="H30" s="74">
        <f t="shared" si="2"/>
        <v>-1</v>
      </c>
      <c r="I30" s="74">
        <f t="shared" si="2"/>
        <v>-2</v>
      </c>
      <c r="J30" s="74">
        <f t="shared" si="2"/>
        <v>4</v>
      </c>
      <c r="K30" s="87">
        <f t="shared" si="2"/>
        <v>39</v>
      </c>
      <c r="L30" s="87"/>
      <c r="M30" s="87"/>
      <c r="N30" s="87">
        <f t="shared" ref="N30:V37" si="3">N48-N6</f>
        <v>39</v>
      </c>
      <c r="O30" s="112">
        <f t="shared" si="3"/>
        <v>25</v>
      </c>
      <c r="P30" s="74">
        <f t="shared" si="3"/>
        <v>9</v>
      </c>
      <c r="Q30" s="74">
        <f t="shared" si="3"/>
        <v>132</v>
      </c>
      <c r="R30" s="129">
        <f t="shared" si="3"/>
        <v>74</v>
      </c>
      <c r="S30" s="112">
        <f t="shared" si="3"/>
        <v>72</v>
      </c>
      <c r="T30" s="129">
        <f t="shared" si="3"/>
        <v>7</v>
      </c>
      <c r="U30" s="146">
        <f t="shared" si="3"/>
        <v>12</v>
      </c>
      <c r="V30" s="160">
        <f t="shared" si="3"/>
        <v>123</v>
      </c>
      <c r="W30" s="176">
        <f t="shared" ref="W30:W41" si="4">SUM(D30:V30)</f>
        <v>925</v>
      </c>
      <c r="X30" s="55">
        <v>-5030</v>
      </c>
      <c r="Y30" s="208">
        <f t="shared" ref="Y30:Y73" si="5">W30/X30*100</f>
        <v>-18.389662027833001</v>
      </c>
      <c r="Z30" s="55">
        <v>387</v>
      </c>
      <c r="AA30" s="208">
        <f t="shared" ref="AA30:AA77" si="6">Y30/Z30*100</f>
        <v>-4.7518506531868221</v>
      </c>
    </row>
    <row r="31" spans="1:28" s="3" customFormat="1" ht="24.95" hidden="1" customHeight="1">
      <c r="A31" s="14"/>
      <c r="B31" s="24"/>
      <c r="C31" s="41" t="s">
        <v>30</v>
      </c>
      <c r="D31" s="56">
        <f t="shared" si="2"/>
        <v>904</v>
      </c>
      <c r="E31" s="75">
        <f t="shared" si="2"/>
        <v>55</v>
      </c>
      <c r="F31" s="75">
        <f t="shared" si="2"/>
        <v>25</v>
      </c>
      <c r="G31" s="75">
        <f t="shared" si="2"/>
        <v>-27</v>
      </c>
      <c r="H31" s="75">
        <f t="shared" si="2"/>
        <v>-1</v>
      </c>
      <c r="I31" s="75">
        <f t="shared" si="2"/>
        <v>-2</v>
      </c>
      <c r="J31" s="75">
        <f t="shared" si="2"/>
        <v>4</v>
      </c>
      <c r="K31" s="88">
        <f t="shared" si="2"/>
        <v>39</v>
      </c>
      <c r="L31" s="88"/>
      <c r="M31" s="88"/>
      <c r="N31" s="88">
        <f t="shared" si="3"/>
        <v>39</v>
      </c>
      <c r="O31" s="113">
        <f t="shared" si="3"/>
        <v>26</v>
      </c>
      <c r="P31" s="75">
        <f t="shared" si="3"/>
        <v>9</v>
      </c>
      <c r="Q31" s="75">
        <f t="shared" si="3"/>
        <v>941</v>
      </c>
      <c r="R31" s="130">
        <f t="shared" si="3"/>
        <v>797</v>
      </c>
      <c r="S31" s="113">
        <f t="shared" si="3"/>
        <v>105</v>
      </c>
      <c r="T31" s="130">
        <f t="shared" si="3"/>
        <v>7</v>
      </c>
      <c r="U31" s="147">
        <f t="shared" si="3"/>
        <v>63</v>
      </c>
      <c r="V31" s="161">
        <f t="shared" si="3"/>
        <v>184</v>
      </c>
      <c r="W31" s="177">
        <f t="shared" si="4"/>
        <v>3168</v>
      </c>
      <c r="X31" s="56">
        <v>-4044</v>
      </c>
      <c r="Y31" s="209">
        <f t="shared" si="5"/>
        <v>-78.338278931750736</v>
      </c>
      <c r="Z31" s="56">
        <v>2034</v>
      </c>
      <c r="AA31" s="209">
        <f t="shared" si="6"/>
        <v>-3.8514394755039691</v>
      </c>
    </row>
    <row r="32" spans="1:28" s="3" customFormat="1" ht="24.95" hidden="1" customHeight="1">
      <c r="A32" s="14"/>
      <c r="B32" s="24" t="s">
        <v>14</v>
      </c>
      <c r="C32" s="42" t="s">
        <v>44</v>
      </c>
      <c r="D32" s="57">
        <f t="shared" si="2"/>
        <v>2072</v>
      </c>
      <c r="E32" s="76">
        <f t="shared" si="2"/>
        <v>307</v>
      </c>
      <c r="F32" s="76">
        <f t="shared" si="2"/>
        <v>14</v>
      </c>
      <c r="G32" s="76">
        <f t="shared" si="2"/>
        <v>32</v>
      </c>
      <c r="H32" s="76">
        <f t="shared" si="2"/>
        <v>12</v>
      </c>
      <c r="I32" s="76">
        <f t="shared" si="2"/>
        <v>74</v>
      </c>
      <c r="J32" s="76">
        <f t="shared" si="2"/>
        <v>18</v>
      </c>
      <c r="K32" s="89">
        <f t="shared" si="2"/>
        <v>0</v>
      </c>
      <c r="L32" s="89"/>
      <c r="M32" s="89"/>
      <c r="N32" s="89">
        <f t="shared" si="3"/>
        <v>-3</v>
      </c>
      <c r="O32" s="114">
        <f t="shared" si="3"/>
        <v>10</v>
      </c>
      <c r="P32" s="76">
        <f t="shared" si="3"/>
        <v>42</v>
      </c>
      <c r="Q32" s="76">
        <f t="shared" si="3"/>
        <v>6</v>
      </c>
      <c r="R32" s="131">
        <f t="shared" si="3"/>
        <v>107</v>
      </c>
      <c r="S32" s="114">
        <f t="shared" si="3"/>
        <v>121</v>
      </c>
      <c r="T32" s="131">
        <f t="shared" si="3"/>
        <v>222</v>
      </c>
      <c r="U32" s="148">
        <f t="shared" si="3"/>
        <v>56</v>
      </c>
      <c r="V32" s="162">
        <f t="shared" si="3"/>
        <v>1066</v>
      </c>
      <c r="W32" s="178">
        <f t="shared" si="4"/>
        <v>4156</v>
      </c>
      <c r="X32" s="57">
        <v>-9092</v>
      </c>
      <c r="Y32" s="210">
        <f t="shared" si="5"/>
        <v>-45.71051473823141</v>
      </c>
      <c r="Z32" s="57">
        <v>3861</v>
      </c>
      <c r="AA32" s="210">
        <f t="shared" si="6"/>
        <v>-1.1839035156237092</v>
      </c>
    </row>
    <row r="33" spans="1:27" s="3" customFormat="1" ht="24.95" hidden="1" customHeight="1">
      <c r="A33" s="14"/>
      <c r="B33" s="24"/>
      <c r="C33" s="36" t="s">
        <v>35</v>
      </c>
      <c r="D33" s="51">
        <f t="shared" si="2"/>
        <v>1946</v>
      </c>
      <c r="E33" s="72">
        <f t="shared" si="2"/>
        <v>552</v>
      </c>
      <c r="F33" s="72">
        <f t="shared" si="2"/>
        <v>16</v>
      </c>
      <c r="G33" s="72">
        <f t="shared" si="2"/>
        <v>42</v>
      </c>
      <c r="H33" s="72">
        <f t="shared" si="2"/>
        <v>20</v>
      </c>
      <c r="I33" s="72">
        <f t="shared" si="2"/>
        <v>75</v>
      </c>
      <c r="J33" s="72">
        <f t="shared" si="2"/>
        <v>23</v>
      </c>
      <c r="K33" s="90">
        <f t="shared" si="2"/>
        <v>0</v>
      </c>
      <c r="L33" s="90"/>
      <c r="M33" s="90"/>
      <c r="N33" s="90">
        <f t="shared" si="3"/>
        <v>-3</v>
      </c>
      <c r="O33" s="108">
        <f t="shared" si="3"/>
        <v>10</v>
      </c>
      <c r="P33" s="72">
        <f t="shared" si="3"/>
        <v>44</v>
      </c>
      <c r="Q33" s="72">
        <f t="shared" si="3"/>
        <v>6</v>
      </c>
      <c r="R33" s="125">
        <f t="shared" si="3"/>
        <v>156</v>
      </c>
      <c r="S33" s="108">
        <f t="shared" si="3"/>
        <v>120</v>
      </c>
      <c r="T33" s="125">
        <f t="shared" si="3"/>
        <v>245</v>
      </c>
      <c r="U33" s="142">
        <f t="shared" si="3"/>
        <v>62</v>
      </c>
      <c r="V33" s="158">
        <f t="shared" si="3"/>
        <v>840</v>
      </c>
      <c r="W33" s="173">
        <f t="shared" si="4"/>
        <v>4154</v>
      </c>
      <c r="X33" s="51">
        <v>-13562</v>
      </c>
      <c r="Y33" s="211">
        <f t="shared" si="5"/>
        <v>-30.629700634124763</v>
      </c>
      <c r="Z33" s="51">
        <v>4567</v>
      </c>
      <c r="AA33" s="211">
        <f t="shared" si="6"/>
        <v>-0.67067441721315435</v>
      </c>
    </row>
    <row r="34" spans="1:27" s="3" customFormat="1" ht="24.95" hidden="1" customHeight="1">
      <c r="A34" s="14"/>
      <c r="B34" s="24" t="s">
        <v>45</v>
      </c>
      <c r="C34" s="43" t="s">
        <v>44</v>
      </c>
      <c r="D34" s="58">
        <f t="shared" si="2"/>
        <v>12054</v>
      </c>
      <c r="E34" s="77">
        <f t="shared" si="2"/>
        <v>33010</v>
      </c>
      <c r="F34" s="77">
        <f t="shared" si="2"/>
        <v>70000</v>
      </c>
      <c r="G34" s="77">
        <f t="shared" si="2"/>
        <v>21411</v>
      </c>
      <c r="H34" s="77">
        <f t="shared" si="2"/>
        <v>8097</v>
      </c>
      <c r="I34" s="77">
        <f t="shared" si="2"/>
        <v>4408</v>
      </c>
      <c r="J34" s="77">
        <f t="shared" si="2"/>
        <v>649</v>
      </c>
      <c r="K34" s="91">
        <f t="shared" si="2"/>
        <v>0</v>
      </c>
      <c r="L34" s="91"/>
      <c r="M34" s="91"/>
      <c r="N34" s="91">
        <f t="shared" si="3"/>
        <v>0</v>
      </c>
      <c r="O34" s="115">
        <f t="shared" si="3"/>
        <v>85</v>
      </c>
      <c r="P34" s="77">
        <f t="shared" si="3"/>
        <v>7</v>
      </c>
      <c r="Q34" s="77">
        <f t="shared" si="3"/>
        <v>-1</v>
      </c>
      <c r="R34" s="132">
        <f t="shared" si="3"/>
        <v>0</v>
      </c>
      <c r="S34" s="115">
        <f t="shared" si="3"/>
        <v>272</v>
      </c>
      <c r="T34" s="132">
        <f t="shared" si="3"/>
        <v>41</v>
      </c>
      <c r="U34" s="149">
        <f t="shared" si="3"/>
        <v>75</v>
      </c>
      <c r="V34" s="163">
        <f t="shared" si="3"/>
        <v>1363</v>
      </c>
      <c r="W34" s="179">
        <f t="shared" si="4"/>
        <v>151471</v>
      </c>
      <c r="X34" s="58">
        <v>-30491</v>
      </c>
      <c r="Y34" s="212">
        <f t="shared" si="5"/>
        <v>-496.77281820865176</v>
      </c>
      <c r="Z34" s="58">
        <v>101570</v>
      </c>
      <c r="AA34" s="212">
        <f t="shared" si="6"/>
        <v>-0.48909404175312765</v>
      </c>
    </row>
    <row r="35" spans="1:27" s="3" customFormat="1" ht="24.95" hidden="1" customHeight="1">
      <c r="A35" s="14"/>
      <c r="B35" s="24"/>
      <c r="C35" s="41" t="s">
        <v>35</v>
      </c>
      <c r="D35" s="56">
        <f t="shared" si="2"/>
        <v>12404</v>
      </c>
      <c r="E35" s="75">
        <f t="shared" si="2"/>
        <v>33466</v>
      </c>
      <c r="F35" s="75">
        <f t="shared" si="2"/>
        <v>70226</v>
      </c>
      <c r="G35" s="75">
        <f t="shared" si="2"/>
        <v>22540</v>
      </c>
      <c r="H35" s="75">
        <f t="shared" si="2"/>
        <v>8422</v>
      </c>
      <c r="I35" s="75">
        <f t="shared" si="2"/>
        <v>4410</v>
      </c>
      <c r="J35" s="75">
        <f t="shared" si="2"/>
        <v>690</v>
      </c>
      <c r="K35" s="88">
        <f t="shared" si="2"/>
        <v>0</v>
      </c>
      <c r="L35" s="88"/>
      <c r="M35" s="88"/>
      <c r="N35" s="88">
        <f t="shared" si="3"/>
        <v>0</v>
      </c>
      <c r="O35" s="113">
        <f t="shared" si="3"/>
        <v>189</v>
      </c>
      <c r="P35" s="75">
        <f t="shared" si="3"/>
        <v>11</v>
      </c>
      <c r="Q35" s="75">
        <f t="shared" si="3"/>
        <v>-1</v>
      </c>
      <c r="R35" s="130">
        <f t="shared" si="3"/>
        <v>0</v>
      </c>
      <c r="S35" s="113">
        <f t="shared" si="3"/>
        <v>310</v>
      </c>
      <c r="T35" s="130">
        <f t="shared" si="3"/>
        <v>58</v>
      </c>
      <c r="U35" s="147">
        <f t="shared" si="3"/>
        <v>78</v>
      </c>
      <c r="V35" s="161">
        <f t="shared" si="3"/>
        <v>1372</v>
      </c>
      <c r="W35" s="177">
        <f t="shared" si="4"/>
        <v>154175</v>
      </c>
      <c r="X35" s="56">
        <v>-36229</v>
      </c>
      <c r="Y35" s="209">
        <f t="shared" si="5"/>
        <v>-425.5568743271964</v>
      </c>
      <c r="Z35" s="56">
        <v>104777</v>
      </c>
      <c r="AA35" s="209">
        <f t="shared" si="6"/>
        <v>-0.40615485681704611</v>
      </c>
    </row>
    <row r="36" spans="1:27" s="3" customFormat="1" ht="24.95" hidden="1" customHeight="1">
      <c r="A36" s="14"/>
      <c r="B36" s="24" t="s">
        <v>24</v>
      </c>
      <c r="C36" s="42" t="s">
        <v>44</v>
      </c>
      <c r="D36" s="57">
        <f t="shared" si="2"/>
        <v>7366</v>
      </c>
      <c r="E36" s="76">
        <f t="shared" si="2"/>
        <v>5063</v>
      </c>
      <c r="F36" s="76">
        <f t="shared" si="2"/>
        <v>5959</v>
      </c>
      <c r="G36" s="76">
        <f t="shared" si="2"/>
        <v>6908</v>
      </c>
      <c r="H36" s="76">
        <f t="shared" si="2"/>
        <v>306</v>
      </c>
      <c r="I36" s="76">
        <f t="shared" si="2"/>
        <v>23</v>
      </c>
      <c r="J36" s="76">
        <f t="shared" si="2"/>
        <v>61</v>
      </c>
      <c r="K36" s="89">
        <f t="shared" si="2"/>
        <v>0</v>
      </c>
      <c r="L36" s="89"/>
      <c r="M36" s="89"/>
      <c r="N36" s="89">
        <f t="shared" si="3"/>
        <v>-1</v>
      </c>
      <c r="O36" s="114">
        <f t="shared" si="3"/>
        <v>2</v>
      </c>
      <c r="P36" s="76">
        <f t="shared" si="3"/>
        <v>1</v>
      </c>
      <c r="Q36" s="76">
        <f t="shared" si="3"/>
        <v>-4</v>
      </c>
      <c r="R36" s="131">
        <f t="shared" si="3"/>
        <v>0</v>
      </c>
      <c r="S36" s="114">
        <f t="shared" si="3"/>
        <v>0</v>
      </c>
      <c r="T36" s="131">
        <f t="shared" si="3"/>
        <v>0</v>
      </c>
      <c r="U36" s="148">
        <f t="shared" si="3"/>
        <v>0</v>
      </c>
      <c r="V36" s="162">
        <f t="shared" si="3"/>
        <v>42</v>
      </c>
      <c r="W36" s="178">
        <f t="shared" si="4"/>
        <v>25726</v>
      </c>
      <c r="X36" s="57">
        <v>15672</v>
      </c>
      <c r="Y36" s="210">
        <f t="shared" si="5"/>
        <v>164.15262889229197</v>
      </c>
      <c r="Z36" s="57">
        <v>16182</v>
      </c>
      <c r="AA36" s="210">
        <f t="shared" si="6"/>
        <v>1.0144149604022492</v>
      </c>
    </row>
    <row r="37" spans="1:27" s="3" customFormat="1" ht="24.95" hidden="1" customHeight="1">
      <c r="A37" s="14"/>
      <c r="B37" s="24"/>
      <c r="C37" s="36" t="s">
        <v>35</v>
      </c>
      <c r="D37" s="51">
        <f t="shared" si="2"/>
        <v>7366</v>
      </c>
      <c r="E37" s="72">
        <f t="shared" si="2"/>
        <v>5063</v>
      </c>
      <c r="F37" s="72">
        <f t="shared" si="2"/>
        <v>5959</v>
      </c>
      <c r="G37" s="72">
        <f t="shared" si="2"/>
        <v>6908</v>
      </c>
      <c r="H37" s="72">
        <f t="shared" si="2"/>
        <v>306</v>
      </c>
      <c r="I37" s="72">
        <f t="shared" si="2"/>
        <v>23</v>
      </c>
      <c r="J37" s="72">
        <f t="shared" si="2"/>
        <v>61</v>
      </c>
      <c r="K37" s="90">
        <f t="shared" si="2"/>
        <v>0</v>
      </c>
      <c r="L37" s="90"/>
      <c r="M37" s="90"/>
      <c r="N37" s="90">
        <f t="shared" si="3"/>
        <v>-1</v>
      </c>
      <c r="O37" s="108">
        <f t="shared" si="3"/>
        <v>2</v>
      </c>
      <c r="P37" s="72">
        <f t="shared" si="3"/>
        <v>1</v>
      </c>
      <c r="Q37" s="72">
        <f t="shared" si="3"/>
        <v>-4</v>
      </c>
      <c r="R37" s="125">
        <f t="shared" si="3"/>
        <v>0</v>
      </c>
      <c r="S37" s="108">
        <f t="shared" si="3"/>
        <v>0</v>
      </c>
      <c r="T37" s="125">
        <f t="shared" si="3"/>
        <v>0</v>
      </c>
      <c r="U37" s="142">
        <f t="shared" si="3"/>
        <v>0</v>
      </c>
      <c r="V37" s="158">
        <f t="shared" si="3"/>
        <v>42</v>
      </c>
      <c r="W37" s="173">
        <f t="shared" si="4"/>
        <v>25726</v>
      </c>
      <c r="X37" s="51">
        <v>14840</v>
      </c>
      <c r="Y37" s="211">
        <f t="shared" si="5"/>
        <v>173.35579514824798</v>
      </c>
      <c r="Z37" s="51">
        <v>16194</v>
      </c>
      <c r="AA37" s="211">
        <f t="shared" si="6"/>
        <v>1.0704939801670248</v>
      </c>
    </row>
    <row r="38" spans="1:27" s="3" customFormat="1" ht="24.95" hidden="1" customHeight="1">
      <c r="A38" s="14"/>
      <c r="B38" s="24" t="s">
        <v>46</v>
      </c>
      <c r="C38" s="43" t="s">
        <v>44</v>
      </c>
      <c r="D38" s="58">
        <f t="shared" ref="D38:K43" si="7">D56-D16</f>
        <v>11012</v>
      </c>
      <c r="E38" s="77">
        <f t="shared" si="7"/>
        <v>5904</v>
      </c>
      <c r="F38" s="77">
        <f t="shared" si="7"/>
        <v>29228</v>
      </c>
      <c r="G38" s="77">
        <f t="shared" si="7"/>
        <v>4406</v>
      </c>
      <c r="H38" s="77">
        <f t="shared" si="7"/>
        <v>2527</v>
      </c>
      <c r="I38" s="77">
        <f t="shared" si="7"/>
        <v>33</v>
      </c>
      <c r="J38" s="77">
        <f t="shared" si="7"/>
        <v>73</v>
      </c>
      <c r="K38" s="91">
        <f t="shared" si="7"/>
        <v>0</v>
      </c>
      <c r="L38" s="91"/>
      <c r="M38" s="91"/>
      <c r="N38" s="91">
        <f t="shared" ref="N38:V43" si="8">N56-N16</f>
        <v>-1</v>
      </c>
      <c r="O38" s="115">
        <f t="shared" si="8"/>
        <v>3</v>
      </c>
      <c r="P38" s="77">
        <f t="shared" si="8"/>
        <v>12</v>
      </c>
      <c r="Q38" s="77">
        <f t="shared" si="8"/>
        <v>36</v>
      </c>
      <c r="R38" s="132">
        <f t="shared" si="8"/>
        <v>0</v>
      </c>
      <c r="S38" s="115">
        <f t="shared" si="8"/>
        <v>85</v>
      </c>
      <c r="T38" s="132">
        <f t="shared" si="8"/>
        <v>11</v>
      </c>
      <c r="U38" s="149">
        <f t="shared" si="8"/>
        <v>17</v>
      </c>
      <c r="V38" s="163">
        <f t="shared" si="8"/>
        <v>2810</v>
      </c>
      <c r="W38" s="179">
        <f t="shared" si="4"/>
        <v>56156</v>
      </c>
      <c r="X38" s="58">
        <v>-78504</v>
      </c>
      <c r="Y38" s="212">
        <f t="shared" si="5"/>
        <v>-71.532660756139805</v>
      </c>
      <c r="Z38" s="57">
        <v>0</v>
      </c>
      <c r="AA38" s="210" t="e">
        <f t="shared" si="6"/>
        <v>#DIV/0!</v>
      </c>
    </row>
    <row r="39" spans="1:27" s="3" customFormat="1" ht="24.95" hidden="1" customHeight="1">
      <c r="A39" s="14"/>
      <c r="B39" s="24"/>
      <c r="C39" s="41" t="s">
        <v>35</v>
      </c>
      <c r="D39" s="56">
        <f t="shared" si="7"/>
        <v>11607</v>
      </c>
      <c r="E39" s="75">
        <f t="shared" si="7"/>
        <v>6006</v>
      </c>
      <c r="F39" s="75">
        <f t="shared" si="7"/>
        <v>29563</v>
      </c>
      <c r="G39" s="75">
        <f t="shared" si="7"/>
        <v>4715</v>
      </c>
      <c r="H39" s="75">
        <f t="shared" si="7"/>
        <v>2718</v>
      </c>
      <c r="I39" s="75">
        <f t="shared" si="7"/>
        <v>33</v>
      </c>
      <c r="J39" s="75">
        <f t="shared" si="7"/>
        <v>93</v>
      </c>
      <c r="K39" s="88">
        <f t="shared" si="7"/>
        <v>0</v>
      </c>
      <c r="L39" s="88"/>
      <c r="M39" s="88"/>
      <c r="N39" s="88">
        <f t="shared" si="8"/>
        <v>-1</v>
      </c>
      <c r="O39" s="113">
        <f t="shared" si="8"/>
        <v>5</v>
      </c>
      <c r="P39" s="75">
        <f t="shared" si="8"/>
        <v>24</v>
      </c>
      <c r="Q39" s="75">
        <f t="shared" si="8"/>
        <v>78</v>
      </c>
      <c r="R39" s="130">
        <f t="shared" si="8"/>
        <v>0</v>
      </c>
      <c r="S39" s="113">
        <f t="shared" si="8"/>
        <v>106</v>
      </c>
      <c r="T39" s="130">
        <f t="shared" si="8"/>
        <v>11</v>
      </c>
      <c r="U39" s="147">
        <f t="shared" si="8"/>
        <v>20</v>
      </c>
      <c r="V39" s="161">
        <f t="shared" si="8"/>
        <v>3034</v>
      </c>
      <c r="W39" s="177">
        <f t="shared" si="4"/>
        <v>58012</v>
      </c>
      <c r="X39" s="56">
        <v>-83837</v>
      </c>
      <c r="Y39" s="209">
        <f t="shared" si="5"/>
        <v>-69.196178298364686</v>
      </c>
      <c r="Z39" s="51">
        <v>0</v>
      </c>
      <c r="AA39" s="211" t="e">
        <f t="shared" si="6"/>
        <v>#DIV/0!</v>
      </c>
    </row>
    <row r="40" spans="1:27" s="3" customFormat="1" ht="24.95" hidden="1" customHeight="1">
      <c r="A40" s="14"/>
      <c r="B40" s="24" t="s">
        <v>33</v>
      </c>
      <c r="C40" s="42" t="s">
        <v>44</v>
      </c>
      <c r="D40" s="57">
        <f t="shared" si="7"/>
        <v>9022</v>
      </c>
      <c r="E40" s="76">
        <f t="shared" si="7"/>
        <v>8643</v>
      </c>
      <c r="F40" s="76">
        <f t="shared" si="7"/>
        <v>19509</v>
      </c>
      <c r="G40" s="76">
        <f t="shared" si="7"/>
        <v>173</v>
      </c>
      <c r="H40" s="76">
        <f t="shared" si="7"/>
        <v>3669</v>
      </c>
      <c r="I40" s="76">
        <f t="shared" si="7"/>
        <v>458</v>
      </c>
      <c r="J40" s="76">
        <f t="shared" si="7"/>
        <v>1004</v>
      </c>
      <c r="K40" s="89">
        <f t="shared" si="7"/>
        <v>4</v>
      </c>
      <c r="L40" s="89"/>
      <c r="M40" s="89"/>
      <c r="N40" s="89">
        <f t="shared" si="8"/>
        <v>4</v>
      </c>
      <c r="O40" s="114">
        <f t="shared" si="8"/>
        <v>0</v>
      </c>
      <c r="P40" s="76">
        <f t="shared" si="8"/>
        <v>8</v>
      </c>
      <c r="Q40" s="76">
        <f t="shared" si="8"/>
        <v>0</v>
      </c>
      <c r="R40" s="131">
        <f t="shared" si="8"/>
        <v>2</v>
      </c>
      <c r="S40" s="114">
        <f t="shared" si="8"/>
        <v>10</v>
      </c>
      <c r="T40" s="131">
        <f t="shared" si="8"/>
        <v>2</v>
      </c>
      <c r="U40" s="148">
        <f t="shared" si="8"/>
        <v>9</v>
      </c>
      <c r="V40" s="162">
        <f t="shared" si="8"/>
        <v>386</v>
      </c>
      <c r="W40" s="178">
        <f t="shared" si="4"/>
        <v>42903</v>
      </c>
      <c r="X40" s="57">
        <v>13547</v>
      </c>
      <c r="Y40" s="210">
        <f t="shared" si="5"/>
        <v>316.6974237838636</v>
      </c>
      <c r="Z40" s="58">
        <v>37754</v>
      </c>
      <c r="AA40" s="212">
        <f t="shared" si="6"/>
        <v>0.8388446887319585</v>
      </c>
    </row>
    <row r="41" spans="1:27" s="3" customFormat="1" ht="24.95" hidden="1" customHeight="1">
      <c r="A41" s="14"/>
      <c r="B41" s="24"/>
      <c r="C41" s="36" t="s">
        <v>35</v>
      </c>
      <c r="D41" s="51">
        <f t="shared" si="7"/>
        <v>9304</v>
      </c>
      <c r="E41" s="72">
        <f t="shared" si="7"/>
        <v>8643</v>
      </c>
      <c r="F41" s="72">
        <f t="shared" si="7"/>
        <v>19742</v>
      </c>
      <c r="G41" s="72">
        <f t="shared" si="7"/>
        <v>180</v>
      </c>
      <c r="H41" s="72">
        <f t="shared" si="7"/>
        <v>3669</v>
      </c>
      <c r="I41" s="72">
        <f t="shared" si="7"/>
        <v>458</v>
      </c>
      <c r="J41" s="72">
        <f t="shared" si="7"/>
        <v>1004</v>
      </c>
      <c r="K41" s="90">
        <f t="shared" si="7"/>
        <v>4</v>
      </c>
      <c r="L41" s="90"/>
      <c r="M41" s="90"/>
      <c r="N41" s="90">
        <f t="shared" si="8"/>
        <v>4</v>
      </c>
      <c r="O41" s="108">
        <f t="shared" si="8"/>
        <v>0</v>
      </c>
      <c r="P41" s="72">
        <f t="shared" si="8"/>
        <v>15</v>
      </c>
      <c r="Q41" s="72">
        <f t="shared" si="8"/>
        <v>0</v>
      </c>
      <c r="R41" s="125">
        <f t="shared" si="8"/>
        <v>2</v>
      </c>
      <c r="S41" s="108">
        <f t="shared" si="8"/>
        <v>16</v>
      </c>
      <c r="T41" s="125">
        <f t="shared" si="8"/>
        <v>6</v>
      </c>
      <c r="U41" s="142">
        <f t="shared" si="8"/>
        <v>9</v>
      </c>
      <c r="V41" s="158">
        <f t="shared" si="8"/>
        <v>302</v>
      </c>
      <c r="W41" s="173">
        <f t="shared" si="4"/>
        <v>43358</v>
      </c>
      <c r="X41" s="51">
        <v>2248</v>
      </c>
      <c r="Y41" s="211">
        <f t="shared" si="5"/>
        <v>1928.7366548042705</v>
      </c>
      <c r="Z41" s="56">
        <v>39771</v>
      </c>
      <c r="AA41" s="209">
        <f t="shared" si="6"/>
        <v>4.8496056292380647</v>
      </c>
    </row>
    <row r="42" spans="1:27" s="3" customFormat="1" ht="24.95" hidden="1" customHeight="1">
      <c r="A42" s="14"/>
      <c r="B42" s="24" t="s">
        <v>2</v>
      </c>
      <c r="C42" s="43" t="s">
        <v>44</v>
      </c>
      <c r="D42" s="58">
        <f t="shared" si="7"/>
        <v>0</v>
      </c>
      <c r="E42" s="77">
        <f t="shared" si="7"/>
        <v>0</v>
      </c>
      <c r="F42" s="77">
        <f t="shared" si="7"/>
        <v>0</v>
      </c>
      <c r="G42" s="77">
        <f t="shared" si="7"/>
        <v>0</v>
      </c>
      <c r="H42" s="77">
        <f t="shared" si="7"/>
        <v>0</v>
      </c>
      <c r="I42" s="77">
        <f t="shared" si="7"/>
        <v>0</v>
      </c>
      <c r="J42" s="77">
        <f t="shared" si="7"/>
        <v>0</v>
      </c>
      <c r="K42" s="91">
        <f t="shared" si="7"/>
        <v>0</v>
      </c>
      <c r="L42" s="91"/>
      <c r="M42" s="91"/>
      <c r="N42" s="91">
        <f t="shared" si="8"/>
        <v>0</v>
      </c>
      <c r="O42" s="115">
        <f t="shared" si="8"/>
        <v>0</v>
      </c>
      <c r="P42" s="77">
        <f t="shared" si="8"/>
        <v>0</v>
      </c>
      <c r="Q42" s="77">
        <f t="shared" si="8"/>
        <v>0</v>
      </c>
      <c r="R42" s="132">
        <f t="shared" si="8"/>
        <v>0</v>
      </c>
      <c r="S42" s="115">
        <f t="shared" si="8"/>
        <v>0</v>
      </c>
      <c r="T42" s="132">
        <f t="shared" si="8"/>
        <v>0</v>
      </c>
      <c r="U42" s="149">
        <f t="shared" si="8"/>
        <v>0</v>
      </c>
      <c r="V42" s="163">
        <f t="shared" si="8"/>
        <v>0</v>
      </c>
      <c r="W42" s="179">
        <v>0</v>
      </c>
      <c r="X42" s="58">
        <v>0</v>
      </c>
      <c r="Y42" s="212" t="e">
        <f t="shared" si="5"/>
        <v>#DIV/0!</v>
      </c>
      <c r="Z42" s="57">
        <v>35218</v>
      </c>
      <c r="AA42" s="210" t="e">
        <f t="shared" si="6"/>
        <v>#DIV/0!</v>
      </c>
    </row>
    <row r="43" spans="1:27" s="3" customFormat="1" ht="24.95" hidden="1" customHeight="1">
      <c r="A43" s="14"/>
      <c r="B43" s="24"/>
      <c r="C43" s="41" t="s">
        <v>35</v>
      </c>
      <c r="D43" s="56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88">
        <f t="shared" si="7"/>
        <v>0</v>
      </c>
      <c r="L43" s="88"/>
      <c r="M43" s="88"/>
      <c r="N43" s="88">
        <f t="shared" si="8"/>
        <v>0</v>
      </c>
      <c r="O43" s="113">
        <f t="shared" si="8"/>
        <v>0</v>
      </c>
      <c r="P43" s="75">
        <f t="shared" si="8"/>
        <v>0</v>
      </c>
      <c r="Q43" s="75">
        <f t="shared" si="8"/>
        <v>0</v>
      </c>
      <c r="R43" s="130">
        <f t="shared" si="8"/>
        <v>0</v>
      </c>
      <c r="S43" s="113">
        <f t="shared" si="8"/>
        <v>0</v>
      </c>
      <c r="T43" s="130">
        <f t="shared" si="8"/>
        <v>0</v>
      </c>
      <c r="U43" s="147">
        <f t="shared" si="8"/>
        <v>0</v>
      </c>
      <c r="V43" s="161">
        <f t="shared" si="8"/>
        <v>0</v>
      </c>
      <c r="W43" s="177">
        <f t="shared" ref="W43:W59" si="9">SUM(D43:V43)</f>
        <v>0</v>
      </c>
      <c r="X43" s="56">
        <v>-4692</v>
      </c>
      <c r="Y43" s="209">
        <f t="shared" si="5"/>
        <v>0</v>
      </c>
      <c r="Z43" s="51">
        <v>35218</v>
      </c>
      <c r="AA43" s="211">
        <f t="shared" si="6"/>
        <v>0</v>
      </c>
    </row>
    <row r="44" spans="1:27" s="3" customFormat="1" ht="24.95" hidden="1" customHeight="1">
      <c r="A44" s="14"/>
      <c r="B44" s="24" t="s">
        <v>49</v>
      </c>
      <c r="C44" s="42" t="s">
        <v>44</v>
      </c>
      <c r="D44" s="57">
        <f t="shared" ref="D44:K45" si="10">D62-D26</f>
        <v>4</v>
      </c>
      <c r="E44" s="76">
        <f t="shared" si="10"/>
        <v>2</v>
      </c>
      <c r="F44" s="76">
        <f t="shared" si="10"/>
        <v>0</v>
      </c>
      <c r="G44" s="76">
        <f t="shared" si="10"/>
        <v>2</v>
      </c>
      <c r="H44" s="76">
        <f t="shared" si="10"/>
        <v>0</v>
      </c>
      <c r="I44" s="76">
        <f t="shared" si="10"/>
        <v>0</v>
      </c>
      <c r="J44" s="76">
        <f t="shared" si="10"/>
        <v>0</v>
      </c>
      <c r="K44" s="89">
        <f t="shared" si="10"/>
        <v>0</v>
      </c>
      <c r="L44" s="89"/>
      <c r="M44" s="89"/>
      <c r="N44" s="89">
        <f t="shared" ref="N44:V45" si="11">N62-N26</f>
        <v>0</v>
      </c>
      <c r="O44" s="114">
        <f t="shared" si="11"/>
        <v>0</v>
      </c>
      <c r="P44" s="76">
        <f t="shared" si="11"/>
        <v>0</v>
      </c>
      <c r="Q44" s="76">
        <f t="shared" si="11"/>
        <v>0</v>
      </c>
      <c r="R44" s="131">
        <f t="shared" si="11"/>
        <v>0</v>
      </c>
      <c r="S44" s="114">
        <f t="shared" si="11"/>
        <v>3</v>
      </c>
      <c r="T44" s="131">
        <f t="shared" si="11"/>
        <v>0</v>
      </c>
      <c r="U44" s="148">
        <f t="shared" si="11"/>
        <v>0</v>
      </c>
      <c r="V44" s="162">
        <f t="shared" si="11"/>
        <v>5</v>
      </c>
      <c r="W44" s="178">
        <f t="shared" si="9"/>
        <v>16</v>
      </c>
      <c r="X44" s="57">
        <v>1</v>
      </c>
      <c r="Y44" s="210">
        <f t="shared" si="5"/>
        <v>1600</v>
      </c>
      <c r="Z44" s="58">
        <v>26</v>
      </c>
      <c r="AA44" s="212">
        <f t="shared" si="6"/>
        <v>6153.8461538461543</v>
      </c>
    </row>
    <row r="45" spans="1:27" s="3" customFormat="1" ht="24.95" hidden="1" customHeight="1">
      <c r="A45" s="14"/>
      <c r="B45" s="24"/>
      <c r="C45" s="36" t="s">
        <v>35</v>
      </c>
      <c r="D45" s="51">
        <f t="shared" si="10"/>
        <v>9</v>
      </c>
      <c r="E45" s="72">
        <f t="shared" si="10"/>
        <v>3</v>
      </c>
      <c r="F45" s="72">
        <f t="shared" si="10"/>
        <v>0</v>
      </c>
      <c r="G45" s="72">
        <f t="shared" si="10"/>
        <v>2</v>
      </c>
      <c r="H45" s="72">
        <f t="shared" si="10"/>
        <v>0</v>
      </c>
      <c r="I45" s="72">
        <f t="shared" si="10"/>
        <v>0</v>
      </c>
      <c r="J45" s="72">
        <f t="shared" si="10"/>
        <v>0</v>
      </c>
      <c r="K45" s="90">
        <f t="shared" si="10"/>
        <v>0</v>
      </c>
      <c r="L45" s="90"/>
      <c r="M45" s="90"/>
      <c r="N45" s="90">
        <f t="shared" si="11"/>
        <v>0</v>
      </c>
      <c r="O45" s="108">
        <f t="shared" si="11"/>
        <v>0</v>
      </c>
      <c r="P45" s="72">
        <f t="shared" si="11"/>
        <v>0</v>
      </c>
      <c r="Q45" s="72">
        <f t="shared" si="11"/>
        <v>0</v>
      </c>
      <c r="R45" s="125">
        <f t="shared" si="11"/>
        <v>0</v>
      </c>
      <c r="S45" s="108">
        <f t="shared" si="11"/>
        <v>5</v>
      </c>
      <c r="T45" s="125">
        <f t="shared" si="11"/>
        <v>0</v>
      </c>
      <c r="U45" s="142">
        <f t="shared" si="11"/>
        <v>0</v>
      </c>
      <c r="V45" s="158">
        <f t="shared" si="11"/>
        <v>5</v>
      </c>
      <c r="W45" s="173">
        <f t="shared" si="9"/>
        <v>24</v>
      </c>
      <c r="X45" s="51">
        <v>4</v>
      </c>
      <c r="Y45" s="211">
        <f t="shared" si="5"/>
        <v>600</v>
      </c>
      <c r="Z45" s="56">
        <v>26</v>
      </c>
      <c r="AA45" s="209">
        <f t="shared" si="6"/>
        <v>2307.6923076923076</v>
      </c>
    </row>
    <row r="46" spans="1:27" s="3" customFormat="1" ht="24.95" hidden="1" customHeight="1">
      <c r="A46" s="15" t="s">
        <v>43</v>
      </c>
      <c r="B46" s="29"/>
      <c r="C46" s="44" t="s">
        <v>44</v>
      </c>
      <c r="D46" s="59">
        <f t="shared" ref="D46:K47" si="12">D30+D32+D34+D36+D38+D40+D42+D44</f>
        <v>41867</v>
      </c>
      <c r="E46" s="78">
        <f t="shared" si="12"/>
        <v>52973</v>
      </c>
      <c r="F46" s="78">
        <f t="shared" si="12"/>
        <v>124722</v>
      </c>
      <c r="G46" s="78">
        <f t="shared" si="12"/>
        <v>32931</v>
      </c>
      <c r="H46" s="78">
        <f t="shared" si="12"/>
        <v>14610</v>
      </c>
      <c r="I46" s="78">
        <f t="shared" si="12"/>
        <v>4994</v>
      </c>
      <c r="J46" s="78">
        <f t="shared" si="12"/>
        <v>1809</v>
      </c>
      <c r="K46" s="92">
        <f t="shared" si="12"/>
        <v>43</v>
      </c>
      <c r="L46" s="92"/>
      <c r="M46" s="92"/>
      <c r="N46" s="92">
        <f t="shared" ref="N46:V47" si="13">N30+N32+N34+N36+N38+N40+N42+N44</f>
        <v>38</v>
      </c>
      <c r="O46" s="116">
        <f t="shared" si="13"/>
        <v>125</v>
      </c>
      <c r="P46" s="78">
        <f t="shared" si="13"/>
        <v>79</v>
      </c>
      <c r="Q46" s="78">
        <f t="shared" si="13"/>
        <v>169</v>
      </c>
      <c r="R46" s="133">
        <f t="shared" si="13"/>
        <v>183</v>
      </c>
      <c r="S46" s="116">
        <f t="shared" si="13"/>
        <v>563</v>
      </c>
      <c r="T46" s="133">
        <f t="shared" si="13"/>
        <v>283</v>
      </c>
      <c r="U46" s="150">
        <f t="shared" si="13"/>
        <v>169</v>
      </c>
      <c r="V46" s="164">
        <f t="shared" si="13"/>
        <v>5795</v>
      </c>
      <c r="W46" s="180">
        <f t="shared" si="9"/>
        <v>281353</v>
      </c>
      <c r="X46" s="59">
        <v>-98589</v>
      </c>
      <c r="Y46" s="213">
        <f t="shared" si="5"/>
        <v>-285.37970767529845</v>
      </c>
      <c r="Z46" s="58">
        <v>0</v>
      </c>
      <c r="AA46" s="212" t="e">
        <f t="shared" si="6"/>
        <v>#DIV/0!</v>
      </c>
    </row>
    <row r="47" spans="1:27" s="3" customFormat="1" ht="24.95" hidden="1" customHeight="1">
      <c r="A47" s="16"/>
      <c r="B47" s="30"/>
      <c r="C47" s="45" t="s">
        <v>35</v>
      </c>
      <c r="D47" s="60">
        <f t="shared" si="12"/>
        <v>43540</v>
      </c>
      <c r="E47" s="79">
        <f t="shared" si="12"/>
        <v>53788</v>
      </c>
      <c r="F47" s="79">
        <f t="shared" si="12"/>
        <v>125531</v>
      </c>
      <c r="G47" s="79">
        <f t="shared" si="12"/>
        <v>34360</v>
      </c>
      <c r="H47" s="79">
        <f t="shared" si="12"/>
        <v>15134</v>
      </c>
      <c r="I47" s="79">
        <f t="shared" si="12"/>
        <v>4997</v>
      </c>
      <c r="J47" s="79">
        <f t="shared" si="12"/>
        <v>1875</v>
      </c>
      <c r="K47" s="93">
        <f t="shared" si="12"/>
        <v>43</v>
      </c>
      <c r="L47" s="93"/>
      <c r="M47" s="93"/>
      <c r="N47" s="93">
        <f t="shared" si="13"/>
        <v>38</v>
      </c>
      <c r="O47" s="117">
        <f t="shared" si="13"/>
        <v>232</v>
      </c>
      <c r="P47" s="79">
        <f t="shared" si="13"/>
        <v>104</v>
      </c>
      <c r="Q47" s="79">
        <f t="shared" si="13"/>
        <v>1020</v>
      </c>
      <c r="R47" s="134">
        <f t="shared" si="13"/>
        <v>955</v>
      </c>
      <c r="S47" s="117">
        <f t="shared" si="13"/>
        <v>662</v>
      </c>
      <c r="T47" s="134">
        <f t="shared" si="13"/>
        <v>327</v>
      </c>
      <c r="U47" s="151">
        <f t="shared" si="13"/>
        <v>232</v>
      </c>
      <c r="V47" s="165">
        <f t="shared" si="13"/>
        <v>5779</v>
      </c>
      <c r="W47" s="181">
        <f t="shared" si="9"/>
        <v>288617</v>
      </c>
      <c r="X47" s="60">
        <v>-125272</v>
      </c>
      <c r="Y47" s="214">
        <f t="shared" si="5"/>
        <v>-230.3922664282521</v>
      </c>
      <c r="Z47" s="56">
        <v>0</v>
      </c>
      <c r="AA47" s="209" t="e">
        <f t="shared" si="6"/>
        <v>#DIV/0!</v>
      </c>
    </row>
    <row r="48" spans="1:27" s="3" customFormat="1" ht="24.95" hidden="1" customHeight="1">
      <c r="A48" s="17" t="s">
        <v>50</v>
      </c>
      <c r="B48" s="28" t="s">
        <v>42</v>
      </c>
      <c r="C48" s="40" t="s">
        <v>3</v>
      </c>
      <c r="D48" s="55">
        <v>348</v>
      </c>
      <c r="E48" s="74">
        <v>54</v>
      </c>
      <c r="F48" s="74">
        <v>20</v>
      </c>
      <c r="G48" s="74">
        <v>10</v>
      </c>
      <c r="H48" s="74">
        <v>5</v>
      </c>
      <c r="I48" s="74">
        <v>0</v>
      </c>
      <c r="J48" s="74">
        <v>4</v>
      </c>
      <c r="K48" s="87">
        <v>39</v>
      </c>
      <c r="L48" s="87"/>
      <c r="M48" s="87"/>
      <c r="N48" s="87">
        <v>39</v>
      </c>
      <c r="O48" s="112">
        <v>25</v>
      </c>
      <c r="P48" s="74">
        <v>9</v>
      </c>
      <c r="Q48" s="74">
        <v>132</v>
      </c>
      <c r="R48" s="129">
        <v>77</v>
      </c>
      <c r="S48" s="112">
        <v>74</v>
      </c>
      <c r="T48" s="129">
        <v>7</v>
      </c>
      <c r="U48" s="146">
        <v>12</v>
      </c>
      <c r="V48" s="160">
        <v>270</v>
      </c>
      <c r="W48" s="176">
        <f t="shared" si="9"/>
        <v>1125</v>
      </c>
      <c r="X48" s="55">
        <v>1125</v>
      </c>
      <c r="Y48" s="208">
        <f t="shared" si="5"/>
        <v>100</v>
      </c>
      <c r="Z48" s="58">
        <v>0</v>
      </c>
      <c r="AA48" s="212" t="e">
        <f t="shared" si="6"/>
        <v>#DIV/0!</v>
      </c>
    </row>
    <row r="49" spans="1:27" s="3" customFormat="1" ht="24.95" hidden="1" customHeight="1">
      <c r="A49" s="18"/>
      <c r="B49" s="24"/>
      <c r="C49" s="41" t="s">
        <v>30</v>
      </c>
      <c r="D49" s="56">
        <v>928</v>
      </c>
      <c r="E49" s="75">
        <v>65</v>
      </c>
      <c r="F49" s="75">
        <v>33</v>
      </c>
      <c r="G49" s="75">
        <v>10</v>
      </c>
      <c r="H49" s="75">
        <v>5</v>
      </c>
      <c r="I49" s="75">
        <v>0</v>
      </c>
      <c r="J49" s="75">
        <v>4</v>
      </c>
      <c r="K49" s="88">
        <v>39</v>
      </c>
      <c r="L49" s="88"/>
      <c r="M49" s="88"/>
      <c r="N49" s="88">
        <v>39</v>
      </c>
      <c r="O49" s="113">
        <v>26</v>
      </c>
      <c r="P49" s="75">
        <v>9</v>
      </c>
      <c r="Q49" s="75">
        <v>941</v>
      </c>
      <c r="R49" s="130">
        <v>801</v>
      </c>
      <c r="S49" s="113">
        <v>107</v>
      </c>
      <c r="T49" s="130">
        <v>7</v>
      </c>
      <c r="U49" s="147">
        <v>63</v>
      </c>
      <c r="V49" s="161">
        <v>338</v>
      </c>
      <c r="W49" s="177">
        <f t="shared" si="9"/>
        <v>3415</v>
      </c>
      <c r="X49" s="56">
        <v>3415</v>
      </c>
      <c r="Y49" s="209">
        <f t="shared" si="5"/>
        <v>100</v>
      </c>
      <c r="Z49" s="56">
        <v>0</v>
      </c>
      <c r="AA49" s="209" t="e">
        <f t="shared" si="6"/>
        <v>#DIV/0!</v>
      </c>
    </row>
    <row r="50" spans="1:27" s="3" customFormat="1" ht="24.95" hidden="1" customHeight="1">
      <c r="A50" s="18"/>
      <c r="B50" s="24" t="s">
        <v>14</v>
      </c>
      <c r="C50" s="42" t="s">
        <v>44</v>
      </c>
      <c r="D50" s="57">
        <v>2111</v>
      </c>
      <c r="E50" s="76">
        <v>311</v>
      </c>
      <c r="F50" s="76">
        <v>23</v>
      </c>
      <c r="G50" s="76">
        <v>32</v>
      </c>
      <c r="H50" s="76">
        <v>14</v>
      </c>
      <c r="I50" s="76">
        <v>74</v>
      </c>
      <c r="J50" s="76">
        <v>18</v>
      </c>
      <c r="K50" s="89">
        <v>0</v>
      </c>
      <c r="L50" s="89"/>
      <c r="M50" s="89"/>
      <c r="N50" s="89">
        <v>0</v>
      </c>
      <c r="O50" s="114">
        <v>10</v>
      </c>
      <c r="P50" s="76">
        <v>46</v>
      </c>
      <c r="Q50" s="76">
        <v>6</v>
      </c>
      <c r="R50" s="131">
        <v>107</v>
      </c>
      <c r="S50" s="114">
        <v>134</v>
      </c>
      <c r="T50" s="131">
        <v>222</v>
      </c>
      <c r="U50" s="148">
        <v>56</v>
      </c>
      <c r="V50" s="162">
        <v>1177</v>
      </c>
      <c r="W50" s="178">
        <f t="shared" si="9"/>
        <v>4341</v>
      </c>
      <c r="X50" s="57">
        <v>4341</v>
      </c>
      <c r="Y50" s="210">
        <f t="shared" si="5"/>
        <v>100</v>
      </c>
      <c r="Z50" s="57">
        <v>1</v>
      </c>
      <c r="AA50" s="210">
        <f t="shared" si="6"/>
        <v>10000</v>
      </c>
    </row>
    <row r="51" spans="1:27" s="3" customFormat="1" ht="24.95" hidden="1" customHeight="1">
      <c r="A51" s="18"/>
      <c r="B51" s="24"/>
      <c r="C51" s="36" t="s">
        <v>35</v>
      </c>
      <c r="D51" s="51">
        <v>2209</v>
      </c>
      <c r="E51" s="72">
        <v>556</v>
      </c>
      <c r="F51" s="72">
        <v>30</v>
      </c>
      <c r="G51" s="72">
        <v>42</v>
      </c>
      <c r="H51" s="72">
        <v>22</v>
      </c>
      <c r="I51" s="72">
        <v>75</v>
      </c>
      <c r="J51" s="72">
        <v>23</v>
      </c>
      <c r="K51" s="90">
        <v>0</v>
      </c>
      <c r="L51" s="90"/>
      <c r="M51" s="90"/>
      <c r="N51" s="90">
        <v>0</v>
      </c>
      <c r="O51" s="108">
        <v>10</v>
      </c>
      <c r="P51" s="72">
        <v>48</v>
      </c>
      <c r="Q51" s="72">
        <v>6</v>
      </c>
      <c r="R51" s="125">
        <v>156</v>
      </c>
      <c r="S51" s="108">
        <v>138</v>
      </c>
      <c r="T51" s="125">
        <v>245</v>
      </c>
      <c r="U51" s="142">
        <v>62</v>
      </c>
      <c r="V51" s="158">
        <v>1211</v>
      </c>
      <c r="W51" s="173">
        <f t="shared" si="9"/>
        <v>4833</v>
      </c>
      <c r="X51" s="51">
        <v>4833</v>
      </c>
      <c r="Y51" s="211">
        <f t="shared" si="5"/>
        <v>100</v>
      </c>
      <c r="Z51" s="51">
        <v>2</v>
      </c>
      <c r="AA51" s="211">
        <f t="shared" si="6"/>
        <v>5000</v>
      </c>
    </row>
    <row r="52" spans="1:27" s="3" customFormat="1" ht="24.95" hidden="1" customHeight="1">
      <c r="A52" s="18"/>
      <c r="B52" s="24" t="s">
        <v>45</v>
      </c>
      <c r="C52" s="43" t="s">
        <v>44</v>
      </c>
      <c r="D52" s="58">
        <v>12076</v>
      </c>
      <c r="E52" s="77">
        <v>33017</v>
      </c>
      <c r="F52" s="77">
        <v>70000</v>
      </c>
      <c r="G52" s="77">
        <v>21411</v>
      </c>
      <c r="H52" s="77">
        <v>8097</v>
      </c>
      <c r="I52" s="77">
        <v>4408</v>
      </c>
      <c r="J52" s="77">
        <v>656</v>
      </c>
      <c r="K52" s="91">
        <v>0</v>
      </c>
      <c r="L52" s="91"/>
      <c r="M52" s="91"/>
      <c r="N52" s="91">
        <v>0</v>
      </c>
      <c r="O52" s="115">
        <v>97</v>
      </c>
      <c r="P52" s="77">
        <v>11</v>
      </c>
      <c r="Q52" s="77">
        <v>5</v>
      </c>
      <c r="R52" s="132">
        <v>2</v>
      </c>
      <c r="S52" s="115">
        <v>284</v>
      </c>
      <c r="T52" s="132">
        <v>41</v>
      </c>
      <c r="U52" s="149">
        <v>76</v>
      </c>
      <c r="V52" s="163">
        <v>1379</v>
      </c>
      <c r="W52" s="179">
        <f t="shared" si="9"/>
        <v>151560</v>
      </c>
      <c r="X52" s="58">
        <v>151560</v>
      </c>
      <c r="Y52" s="212">
        <f t="shared" si="5"/>
        <v>100</v>
      </c>
      <c r="Z52" s="59">
        <f>Z30+Z32+Z34+Z36+Z38+Z40+Z42+Z44+Z46+Z48+Z50</f>
        <v>194999</v>
      </c>
      <c r="AA52" s="213">
        <f t="shared" si="6"/>
        <v>5.1282314268278291e-002</v>
      </c>
    </row>
    <row r="53" spans="1:27" s="3" customFormat="1" ht="24.95" hidden="1" customHeight="1">
      <c r="A53" s="18"/>
      <c r="B53" s="24"/>
      <c r="C53" s="41" t="s">
        <v>35</v>
      </c>
      <c r="D53" s="56">
        <v>12426</v>
      </c>
      <c r="E53" s="75">
        <v>33473</v>
      </c>
      <c r="F53" s="75">
        <v>70226</v>
      </c>
      <c r="G53" s="75">
        <v>22540</v>
      </c>
      <c r="H53" s="75">
        <v>8422</v>
      </c>
      <c r="I53" s="75">
        <v>4410</v>
      </c>
      <c r="J53" s="75">
        <v>697</v>
      </c>
      <c r="K53" s="88">
        <v>0</v>
      </c>
      <c r="L53" s="88"/>
      <c r="M53" s="88"/>
      <c r="N53" s="88">
        <v>0</v>
      </c>
      <c r="O53" s="113">
        <v>201</v>
      </c>
      <c r="P53" s="75">
        <v>15</v>
      </c>
      <c r="Q53" s="75">
        <v>5</v>
      </c>
      <c r="R53" s="130">
        <v>2</v>
      </c>
      <c r="S53" s="113">
        <v>322</v>
      </c>
      <c r="T53" s="130">
        <v>58</v>
      </c>
      <c r="U53" s="147">
        <v>79</v>
      </c>
      <c r="V53" s="161">
        <v>1388</v>
      </c>
      <c r="W53" s="177">
        <f t="shared" si="9"/>
        <v>154264</v>
      </c>
      <c r="X53" s="56">
        <v>154264</v>
      </c>
      <c r="Y53" s="209">
        <f t="shared" si="5"/>
        <v>100</v>
      </c>
      <c r="Z53" s="60">
        <f>Z31+Z33+Z35+Z37+Z39+Z41+Z43+Z45+Z47+Z49+Z51</f>
        <v>202589</v>
      </c>
      <c r="AA53" s="214">
        <f t="shared" si="6"/>
        <v>4.9361021575702532e-002</v>
      </c>
    </row>
    <row r="54" spans="1:27" s="3" customFormat="1" ht="24.95" hidden="1" customHeight="1">
      <c r="A54" s="18"/>
      <c r="B54" s="24" t="s">
        <v>24</v>
      </c>
      <c r="C54" s="42" t="s">
        <v>44</v>
      </c>
      <c r="D54" s="57">
        <v>7366</v>
      </c>
      <c r="E54" s="76">
        <v>5063</v>
      </c>
      <c r="F54" s="76">
        <v>5959</v>
      </c>
      <c r="G54" s="76">
        <v>6908</v>
      </c>
      <c r="H54" s="76">
        <v>306</v>
      </c>
      <c r="I54" s="76">
        <v>28</v>
      </c>
      <c r="J54" s="76">
        <v>61</v>
      </c>
      <c r="K54" s="89">
        <v>0</v>
      </c>
      <c r="L54" s="89"/>
      <c r="M54" s="89"/>
      <c r="N54" s="89">
        <v>0</v>
      </c>
      <c r="O54" s="114">
        <v>2</v>
      </c>
      <c r="P54" s="76">
        <v>1</v>
      </c>
      <c r="Q54" s="76">
        <v>0</v>
      </c>
      <c r="R54" s="131">
        <v>4</v>
      </c>
      <c r="S54" s="114">
        <v>0</v>
      </c>
      <c r="T54" s="131">
        <v>0</v>
      </c>
      <c r="U54" s="148">
        <v>0</v>
      </c>
      <c r="V54" s="162">
        <v>44</v>
      </c>
      <c r="W54" s="178">
        <f t="shared" si="9"/>
        <v>25742</v>
      </c>
      <c r="X54" s="57">
        <v>25742</v>
      </c>
      <c r="Y54" s="210">
        <f t="shared" si="5"/>
        <v>100</v>
      </c>
      <c r="Z54" s="55">
        <f t="shared" ref="Z54:Z75" si="14">Z7+Z30</f>
        <v>2234</v>
      </c>
      <c r="AA54" s="208">
        <f t="shared" si="6"/>
        <v>4.476275738585497</v>
      </c>
    </row>
    <row r="55" spans="1:27" s="3" customFormat="1" ht="24.95" hidden="1" customHeight="1">
      <c r="A55" s="18"/>
      <c r="B55" s="24"/>
      <c r="C55" s="36" t="s">
        <v>35</v>
      </c>
      <c r="D55" s="51">
        <v>7366</v>
      </c>
      <c r="E55" s="72">
        <v>5063</v>
      </c>
      <c r="F55" s="72">
        <v>5959</v>
      </c>
      <c r="G55" s="72">
        <v>6908</v>
      </c>
      <c r="H55" s="72">
        <v>306</v>
      </c>
      <c r="I55" s="72">
        <v>28</v>
      </c>
      <c r="J55" s="72">
        <v>61</v>
      </c>
      <c r="K55" s="90">
        <v>0</v>
      </c>
      <c r="L55" s="90"/>
      <c r="M55" s="90"/>
      <c r="N55" s="90">
        <v>0</v>
      </c>
      <c r="O55" s="108">
        <v>2</v>
      </c>
      <c r="P55" s="72">
        <v>1</v>
      </c>
      <c r="Q55" s="72">
        <v>0</v>
      </c>
      <c r="R55" s="125">
        <v>4</v>
      </c>
      <c r="S55" s="108">
        <v>0</v>
      </c>
      <c r="T55" s="125">
        <v>0</v>
      </c>
      <c r="U55" s="142">
        <v>0</v>
      </c>
      <c r="V55" s="158">
        <v>44</v>
      </c>
      <c r="W55" s="173">
        <f t="shared" si="9"/>
        <v>25742</v>
      </c>
      <c r="X55" s="51">
        <v>25742</v>
      </c>
      <c r="Y55" s="211">
        <f t="shared" si="5"/>
        <v>100</v>
      </c>
      <c r="Z55" s="56">
        <f t="shared" si="14"/>
        <v>9820</v>
      </c>
      <c r="AA55" s="209">
        <f t="shared" si="6"/>
        <v>1.0183299389002036</v>
      </c>
    </row>
    <row r="56" spans="1:27" s="3" customFormat="1" ht="24.95" hidden="1" customHeight="1">
      <c r="A56" s="18"/>
      <c r="B56" s="24" t="s">
        <v>46</v>
      </c>
      <c r="C56" s="43" t="s">
        <v>44</v>
      </c>
      <c r="D56" s="58">
        <v>11046</v>
      </c>
      <c r="E56" s="77">
        <v>5904</v>
      </c>
      <c r="F56" s="77">
        <v>29228</v>
      </c>
      <c r="G56" s="77">
        <v>4406</v>
      </c>
      <c r="H56" s="77">
        <v>2527</v>
      </c>
      <c r="I56" s="77">
        <v>33</v>
      </c>
      <c r="J56" s="77">
        <v>76</v>
      </c>
      <c r="K56" s="91">
        <v>0</v>
      </c>
      <c r="L56" s="91"/>
      <c r="M56" s="91"/>
      <c r="N56" s="91">
        <v>0</v>
      </c>
      <c r="O56" s="115">
        <v>3</v>
      </c>
      <c r="P56" s="77">
        <v>17</v>
      </c>
      <c r="Q56" s="77">
        <v>38</v>
      </c>
      <c r="R56" s="132">
        <v>0</v>
      </c>
      <c r="S56" s="115">
        <v>89</v>
      </c>
      <c r="T56" s="132">
        <v>11</v>
      </c>
      <c r="U56" s="149">
        <v>19</v>
      </c>
      <c r="V56" s="163">
        <v>2817</v>
      </c>
      <c r="W56" s="179">
        <f t="shared" si="9"/>
        <v>56214</v>
      </c>
      <c r="X56" s="58">
        <v>56214</v>
      </c>
      <c r="Y56" s="212">
        <f t="shared" si="5"/>
        <v>100</v>
      </c>
      <c r="Z56" s="57">
        <f t="shared" si="14"/>
        <v>12730</v>
      </c>
      <c r="AA56" s="210">
        <f t="shared" si="6"/>
        <v>0.78554595443833453</v>
      </c>
    </row>
    <row r="57" spans="1:27" s="3" customFormat="1" ht="24.95" hidden="1" customHeight="1">
      <c r="A57" s="18"/>
      <c r="B57" s="24"/>
      <c r="C57" s="41" t="s">
        <v>35</v>
      </c>
      <c r="D57" s="56">
        <v>11650</v>
      </c>
      <c r="E57" s="75">
        <v>6006</v>
      </c>
      <c r="F57" s="75">
        <v>29563</v>
      </c>
      <c r="G57" s="75">
        <v>4715</v>
      </c>
      <c r="H57" s="75">
        <v>2718</v>
      </c>
      <c r="I57" s="75">
        <v>33</v>
      </c>
      <c r="J57" s="75">
        <v>96</v>
      </c>
      <c r="K57" s="88">
        <v>0</v>
      </c>
      <c r="L57" s="88"/>
      <c r="M57" s="88"/>
      <c r="N57" s="88">
        <v>0</v>
      </c>
      <c r="O57" s="113">
        <v>5</v>
      </c>
      <c r="P57" s="75">
        <v>33</v>
      </c>
      <c r="Q57" s="75">
        <v>82</v>
      </c>
      <c r="R57" s="130">
        <v>0</v>
      </c>
      <c r="S57" s="113">
        <v>112</v>
      </c>
      <c r="T57" s="130">
        <v>11</v>
      </c>
      <c r="U57" s="147">
        <v>26</v>
      </c>
      <c r="V57" s="161">
        <v>3042</v>
      </c>
      <c r="W57" s="177">
        <f t="shared" si="9"/>
        <v>58092</v>
      </c>
      <c r="X57" s="56">
        <v>58092</v>
      </c>
      <c r="Y57" s="209">
        <f t="shared" si="5"/>
        <v>100</v>
      </c>
      <c r="Z57" s="51">
        <f t="shared" si="14"/>
        <v>118856</v>
      </c>
      <c r="AA57" s="211">
        <f t="shared" si="6"/>
        <v>8.4135424379080573e-002</v>
      </c>
    </row>
    <row r="58" spans="1:27" s="3" customFormat="1" ht="24.95" hidden="1" customHeight="1">
      <c r="A58" s="18"/>
      <c r="B58" s="24" t="s">
        <v>33</v>
      </c>
      <c r="C58" s="42" t="s">
        <v>44</v>
      </c>
      <c r="D58" s="57">
        <v>9022</v>
      </c>
      <c r="E58" s="76">
        <v>8643</v>
      </c>
      <c r="F58" s="76">
        <v>19509</v>
      </c>
      <c r="G58" s="76">
        <v>173</v>
      </c>
      <c r="H58" s="76">
        <v>3669</v>
      </c>
      <c r="I58" s="76">
        <v>458</v>
      </c>
      <c r="J58" s="76">
        <v>1004</v>
      </c>
      <c r="K58" s="89">
        <v>4</v>
      </c>
      <c r="L58" s="89"/>
      <c r="M58" s="89"/>
      <c r="N58" s="89">
        <v>4</v>
      </c>
      <c r="O58" s="114">
        <v>0</v>
      </c>
      <c r="P58" s="76">
        <v>8</v>
      </c>
      <c r="Q58" s="76">
        <v>0</v>
      </c>
      <c r="R58" s="131">
        <v>2</v>
      </c>
      <c r="S58" s="114">
        <v>10</v>
      </c>
      <c r="T58" s="131">
        <v>2</v>
      </c>
      <c r="U58" s="148">
        <v>9</v>
      </c>
      <c r="V58" s="162">
        <v>393</v>
      </c>
      <c r="W58" s="178">
        <f t="shared" si="9"/>
        <v>42910</v>
      </c>
      <c r="X58" s="57">
        <v>42910</v>
      </c>
      <c r="Y58" s="210">
        <f t="shared" si="5"/>
        <v>100</v>
      </c>
      <c r="Z58" s="58">
        <f t="shared" si="14"/>
        <v>218317</v>
      </c>
      <c r="AA58" s="212">
        <f t="shared" si="6"/>
        <v>4.5804953347655011e-002</v>
      </c>
    </row>
    <row r="59" spans="1:27" s="3" customFormat="1" ht="24.95" hidden="1" customHeight="1">
      <c r="A59" s="18"/>
      <c r="B59" s="24"/>
      <c r="C59" s="36" t="s">
        <v>35</v>
      </c>
      <c r="D59" s="51">
        <v>9304</v>
      </c>
      <c r="E59" s="72">
        <v>8643</v>
      </c>
      <c r="F59" s="72">
        <v>19742</v>
      </c>
      <c r="G59" s="72">
        <v>180</v>
      </c>
      <c r="H59" s="72">
        <v>3669</v>
      </c>
      <c r="I59" s="72">
        <v>458</v>
      </c>
      <c r="J59" s="72">
        <v>1004</v>
      </c>
      <c r="K59" s="90">
        <v>4</v>
      </c>
      <c r="L59" s="90"/>
      <c r="M59" s="90"/>
      <c r="N59" s="90">
        <v>4</v>
      </c>
      <c r="O59" s="108">
        <v>0</v>
      </c>
      <c r="P59" s="72">
        <v>15</v>
      </c>
      <c r="Q59" s="72">
        <v>0</v>
      </c>
      <c r="R59" s="125">
        <v>2</v>
      </c>
      <c r="S59" s="108">
        <v>16</v>
      </c>
      <c r="T59" s="125">
        <v>6</v>
      </c>
      <c r="U59" s="142">
        <v>9</v>
      </c>
      <c r="V59" s="158">
        <v>393</v>
      </c>
      <c r="W59" s="173">
        <f t="shared" si="9"/>
        <v>43449</v>
      </c>
      <c r="X59" s="51">
        <v>43449</v>
      </c>
      <c r="Y59" s="211">
        <f t="shared" si="5"/>
        <v>100</v>
      </c>
      <c r="Z59" s="56">
        <f t="shared" si="14"/>
        <v>119707</v>
      </c>
      <c r="AA59" s="209">
        <f t="shared" si="6"/>
        <v>8.3537303582914946e-002</v>
      </c>
    </row>
    <row r="60" spans="1:27" s="3" customFormat="1" ht="24.95" hidden="1" customHeight="1">
      <c r="A60" s="18"/>
      <c r="B60" s="24" t="s">
        <v>2</v>
      </c>
      <c r="C60" s="43" t="s">
        <v>44</v>
      </c>
      <c r="D60" s="58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91">
        <v>0</v>
      </c>
      <c r="L60" s="91"/>
      <c r="M60" s="91"/>
      <c r="N60" s="91">
        <v>0</v>
      </c>
      <c r="O60" s="115">
        <v>0</v>
      </c>
      <c r="P60" s="77">
        <v>0</v>
      </c>
      <c r="Q60" s="77">
        <v>0</v>
      </c>
      <c r="R60" s="132">
        <v>0</v>
      </c>
      <c r="S60" s="115">
        <v>0</v>
      </c>
      <c r="T60" s="132">
        <v>0</v>
      </c>
      <c r="U60" s="149">
        <v>0</v>
      </c>
      <c r="V60" s="163">
        <v>0</v>
      </c>
      <c r="W60" s="179">
        <v>0</v>
      </c>
      <c r="X60" s="58">
        <v>0</v>
      </c>
      <c r="Y60" s="212" t="e">
        <f t="shared" si="5"/>
        <v>#DIV/0!</v>
      </c>
      <c r="Z60" s="57">
        <f t="shared" si="14"/>
        <v>31113</v>
      </c>
      <c r="AA60" s="210" t="e">
        <f t="shared" si="6"/>
        <v>#DIV/0!</v>
      </c>
    </row>
    <row r="61" spans="1:27" s="3" customFormat="1" ht="24.95" hidden="1" customHeight="1">
      <c r="A61" s="18"/>
      <c r="B61" s="24"/>
      <c r="C61" s="41" t="s">
        <v>35</v>
      </c>
      <c r="D61" s="56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88">
        <v>0</v>
      </c>
      <c r="L61" s="88"/>
      <c r="M61" s="88"/>
      <c r="N61" s="88">
        <v>0</v>
      </c>
      <c r="O61" s="113">
        <v>0</v>
      </c>
      <c r="P61" s="75">
        <v>0</v>
      </c>
      <c r="Q61" s="75">
        <v>0</v>
      </c>
      <c r="R61" s="130">
        <v>0</v>
      </c>
      <c r="S61" s="113">
        <v>0</v>
      </c>
      <c r="T61" s="130">
        <v>0</v>
      </c>
      <c r="U61" s="147">
        <v>0</v>
      </c>
      <c r="V61" s="161">
        <v>0</v>
      </c>
      <c r="W61" s="177">
        <f>SUM(D61:V61)</f>
        <v>0</v>
      </c>
      <c r="X61" s="56">
        <v>0</v>
      </c>
      <c r="Y61" s="209" t="e">
        <f t="shared" si="5"/>
        <v>#DIV/0!</v>
      </c>
      <c r="Z61" s="51">
        <f t="shared" si="14"/>
        <v>16194</v>
      </c>
      <c r="AA61" s="211" t="e">
        <f t="shared" si="6"/>
        <v>#DIV/0!</v>
      </c>
    </row>
    <row r="62" spans="1:27" s="3" customFormat="1" ht="24.95" hidden="1" customHeight="1">
      <c r="A62" s="18"/>
      <c r="B62" s="24" t="s">
        <v>49</v>
      </c>
      <c r="C62" s="42" t="s">
        <v>44</v>
      </c>
      <c r="D62" s="57">
        <v>4</v>
      </c>
      <c r="E62" s="76">
        <v>2</v>
      </c>
      <c r="F62" s="76">
        <v>0</v>
      </c>
      <c r="G62" s="76">
        <v>2</v>
      </c>
      <c r="H62" s="76">
        <v>0</v>
      </c>
      <c r="I62" s="76">
        <v>0</v>
      </c>
      <c r="J62" s="76">
        <v>0</v>
      </c>
      <c r="K62" s="89">
        <v>0</v>
      </c>
      <c r="L62" s="89"/>
      <c r="M62" s="89"/>
      <c r="N62" s="89">
        <v>0</v>
      </c>
      <c r="O62" s="114">
        <v>0</v>
      </c>
      <c r="P62" s="76">
        <v>0</v>
      </c>
      <c r="Q62" s="76">
        <v>0</v>
      </c>
      <c r="R62" s="131">
        <v>0</v>
      </c>
      <c r="S62" s="114">
        <v>3</v>
      </c>
      <c r="T62" s="131">
        <v>0</v>
      </c>
      <c r="U62" s="148">
        <v>0</v>
      </c>
      <c r="V62" s="162">
        <v>5</v>
      </c>
      <c r="W62" s="178">
        <f>SUM(D62:V62)</f>
        <v>16</v>
      </c>
      <c r="X62" s="57">
        <v>16</v>
      </c>
      <c r="Y62" s="210">
        <f t="shared" si="5"/>
        <v>100</v>
      </c>
      <c r="Z62" s="57">
        <f t="shared" si="14"/>
        <v>0</v>
      </c>
      <c r="AA62" s="210" t="e">
        <f t="shared" si="6"/>
        <v>#DIV/0!</v>
      </c>
    </row>
    <row r="63" spans="1:27" s="3" customFormat="1" ht="24.95" hidden="1" customHeight="1">
      <c r="A63" s="18"/>
      <c r="B63" s="24"/>
      <c r="C63" s="36" t="s">
        <v>35</v>
      </c>
      <c r="D63" s="51">
        <v>9</v>
      </c>
      <c r="E63" s="72">
        <v>3</v>
      </c>
      <c r="F63" s="72">
        <v>0</v>
      </c>
      <c r="G63" s="72">
        <v>2</v>
      </c>
      <c r="H63" s="72">
        <v>0</v>
      </c>
      <c r="I63" s="72">
        <v>0</v>
      </c>
      <c r="J63" s="72">
        <v>0</v>
      </c>
      <c r="K63" s="90">
        <v>0</v>
      </c>
      <c r="L63" s="90"/>
      <c r="M63" s="90"/>
      <c r="N63" s="90">
        <v>0</v>
      </c>
      <c r="O63" s="108">
        <v>0</v>
      </c>
      <c r="P63" s="72">
        <v>0</v>
      </c>
      <c r="Q63" s="72">
        <v>0</v>
      </c>
      <c r="R63" s="125">
        <v>0</v>
      </c>
      <c r="S63" s="108">
        <v>5</v>
      </c>
      <c r="T63" s="125">
        <v>0</v>
      </c>
      <c r="U63" s="142">
        <v>0</v>
      </c>
      <c r="V63" s="158">
        <v>5</v>
      </c>
      <c r="W63" s="173">
        <f>SUM(D63:V63)</f>
        <v>24</v>
      </c>
      <c r="X63" s="51">
        <v>24</v>
      </c>
      <c r="Y63" s="211">
        <f t="shared" si="5"/>
        <v>100</v>
      </c>
      <c r="Z63" s="51">
        <f t="shared" si="14"/>
        <v>52886</v>
      </c>
      <c r="AA63" s="211">
        <f t="shared" si="6"/>
        <v>0.18908595847672352</v>
      </c>
    </row>
    <row r="64" spans="1:27" s="3" customFormat="1" ht="24.95" hidden="1" customHeight="1">
      <c r="A64" s="19" t="s">
        <v>43</v>
      </c>
      <c r="B64" s="31"/>
      <c r="C64" s="46" t="s">
        <v>44</v>
      </c>
      <c r="D64" s="61">
        <f t="shared" ref="D64:K65" si="15">D48+D50+D52+D54+D56+D58+D60+D62</f>
        <v>41973</v>
      </c>
      <c r="E64" s="80">
        <f t="shared" si="15"/>
        <v>52994</v>
      </c>
      <c r="F64" s="80">
        <f t="shared" si="15"/>
        <v>124739</v>
      </c>
      <c r="G64" s="80">
        <f t="shared" si="15"/>
        <v>32942</v>
      </c>
      <c r="H64" s="80">
        <f t="shared" si="15"/>
        <v>14618</v>
      </c>
      <c r="I64" s="80">
        <f t="shared" si="15"/>
        <v>5001</v>
      </c>
      <c r="J64" s="80">
        <f t="shared" si="15"/>
        <v>1819</v>
      </c>
      <c r="K64" s="94">
        <f t="shared" si="15"/>
        <v>43</v>
      </c>
      <c r="L64" s="94"/>
      <c r="M64" s="94"/>
      <c r="N64" s="94">
        <f t="shared" ref="N64:W65" si="16">N48+N50+N52+N54+N56+N58+N60+N62</f>
        <v>43</v>
      </c>
      <c r="O64" s="118">
        <f t="shared" si="16"/>
        <v>137</v>
      </c>
      <c r="P64" s="80">
        <f t="shared" si="16"/>
        <v>92</v>
      </c>
      <c r="Q64" s="80">
        <f t="shared" si="16"/>
        <v>181</v>
      </c>
      <c r="R64" s="135">
        <f t="shared" si="16"/>
        <v>192</v>
      </c>
      <c r="S64" s="118">
        <f t="shared" si="16"/>
        <v>594</v>
      </c>
      <c r="T64" s="135">
        <f t="shared" si="16"/>
        <v>283</v>
      </c>
      <c r="U64" s="152">
        <f t="shared" si="16"/>
        <v>172</v>
      </c>
      <c r="V64" s="166">
        <f t="shared" si="16"/>
        <v>6085</v>
      </c>
      <c r="W64" s="182">
        <f t="shared" si="16"/>
        <v>281908</v>
      </c>
      <c r="X64" s="61">
        <v>281908</v>
      </c>
      <c r="Y64" s="215">
        <f t="shared" si="5"/>
        <v>100</v>
      </c>
      <c r="Z64" s="58">
        <f t="shared" si="14"/>
        <v>91853</v>
      </c>
      <c r="AA64" s="212">
        <f t="shared" si="6"/>
        <v>0.1088696068718496</v>
      </c>
    </row>
    <row r="65" spans="1:27" s="3" customFormat="1" ht="24.95" hidden="1" customHeight="1">
      <c r="A65" s="20"/>
      <c r="B65" s="32"/>
      <c r="C65" s="47" t="s">
        <v>35</v>
      </c>
      <c r="D65" s="62">
        <f t="shared" si="15"/>
        <v>43892</v>
      </c>
      <c r="E65" s="81">
        <f t="shared" si="15"/>
        <v>53809</v>
      </c>
      <c r="F65" s="81">
        <f t="shared" si="15"/>
        <v>125553</v>
      </c>
      <c r="G65" s="81">
        <f t="shared" si="15"/>
        <v>34397</v>
      </c>
      <c r="H65" s="81">
        <f t="shared" si="15"/>
        <v>15142</v>
      </c>
      <c r="I65" s="81">
        <f t="shared" si="15"/>
        <v>5004</v>
      </c>
      <c r="J65" s="81">
        <f t="shared" si="15"/>
        <v>1885</v>
      </c>
      <c r="K65" s="95">
        <f t="shared" si="15"/>
        <v>43</v>
      </c>
      <c r="L65" s="95"/>
      <c r="M65" s="95"/>
      <c r="N65" s="95">
        <f t="shared" si="16"/>
        <v>43</v>
      </c>
      <c r="O65" s="119">
        <f t="shared" si="16"/>
        <v>244</v>
      </c>
      <c r="P65" s="81">
        <f t="shared" si="16"/>
        <v>121</v>
      </c>
      <c r="Q65" s="81">
        <f t="shared" si="16"/>
        <v>1034</v>
      </c>
      <c r="R65" s="136">
        <f t="shared" si="16"/>
        <v>965</v>
      </c>
      <c r="S65" s="119">
        <f t="shared" si="16"/>
        <v>700</v>
      </c>
      <c r="T65" s="136">
        <f t="shared" si="16"/>
        <v>327</v>
      </c>
      <c r="U65" s="153">
        <f t="shared" si="16"/>
        <v>239</v>
      </c>
      <c r="V65" s="167">
        <f t="shared" si="16"/>
        <v>6421</v>
      </c>
      <c r="W65" s="183">
        <f t="shared" si="16"/>
        <v>289819</v>
      </c>
      <c r="X65" s="192">
        <v>289819</v>
      </c>
      <c r="Y65" s="216">
        <f t="shared" si="5"/>
        <v>100</v>
      </c>
      <c r="Z65" s="56">
        <f t="shared" si="14"/>
        <v>74360</v>
      </c>
      <c r="AA65" s="209">
        <f t="shared" si="6"/>
        <v>0.13448090371167293</v>
      </c>
    </row>
    <row r="66" spans="1:27" ht="21.75" customHeight="1">
      <c r="A66" s="9" t="s">
        <v>38</v>
      </c>
      <c r="B66" s="23" t="s">
        <v>42</v>
      </c>
      <c r="C66" s="35" t="s">
        <v>3</v>
      </c>
      <c r="D66" s="63" t="e">
        <f>#REF!+#REF!+#REF!+#REF!+#REF!+#REF!</f>
        <v>#REF!</v>
      </c>
      <c r="E66" s="73" t="e">
        <f>#REF!+#REF!+#REF!+#REF!+#REF!+#REF!</f>
        <v>#REF!</v>
      </c>
      <c r="F66" s="73" t="e">
        <f>#REF!+#REF!+#REF!+#REF!+#REF!+#REF!</f>
        <v>#REF!</v>
      </c>
      <c r="G66" s="73" t="e">
        <f>#REF!+#REF!+#REF!+#REF!+#REF!+#REF!</f>
        <v>#REF!</v>
      </c>
      <c r="H66" s="73" t="e">
        <f>#REF!+#REF!+#REF!+#REF!+#REF!+#REF!</f>
        <v>#REF!</v>
      </c>
      <c r="I66" s="73" t="e">
        <f>#REF!+#REF!+#REF!+#REF!+#REF!+#REF!</f>
        <v>#REF!</v>
      </c>
      <c r="J66" s="73" t="e">
        <f>#REF!+#REF!+#REF!+#REF!+#REF!+#REF!</f>
        <v>#REF!</v>
      </c>
      <c r="K66" s="73" t="e">
        <f>#REF!+#REF!+#REF!+#REF!+#REF!+#REF!</f>
        <v>#REF!</v>
      </c>
      <c r="L66" s="73" t="e">
        <f>#REF!+#REF!+#REF!+#REF!+#REF!+#REF!</f>
        <v>#REF!</v>
      </c>
      <c r="M66" s="73" t="e">
        <f>#REF!+#REF!+#REF!+#REF!+#REF!+#REF!</f>
        <v>#REF!</v>
      </c>
      <c r="N66" s="96" t="e">
        <f>#REF!+#REF!+#REF!+#REF!+#REF!+#REF!</f>
        <v>#REF!</v>
      </c>
      <c r="O66" s="109" t="e">
        <f>#REF!+#REF!+#REF!+#REF!+#REF!+#REF!</f>
        <v>#REF!</v>
      </c>
      <c r="P66" s="73" t="e">
        <f>#REF!+#REF!+#REF!+#REF!+#REF!+#REF!</f>
        <v>#REF!</v>
      </c>
      <c r="Q66" s="73" t="e">
        <f>#REF!+#REF!+#REF!+#REF!+#REF!+#REF!</f>
        <v>#REF!</v>
      </c>
      <c r="R66" s="126" t="e">
        <f>#REF!+#REF!+#REF!+#REF!+#REF!+#REF!</f>
        <v>#REF!</v>
      </c>
      <c r="S66" s="109" t="e">
        <f>#REF!+#REF!+#REF!+#REF!+#REF!+#REF!</f>
        <v>#REF!</v>
      </c>
      <c r="T66" s="126" t="e">
        <f>#REF!+#REF!+#REF!+#REF!+#REF!+#REF!</f>
        <v>#REF!</v>
      </c>
      <c r="U66" s="143" t="e">
        <f>#REF!+#REF!+#REF!+#REF!+#REF!+#REF!</f>
        <v>#REF!</v>
      </c>
      <c r="V66" s="159" t="e">
        <f>#REF!+#REF!+#REF!+#REF!+#REF!+#REF!</f>
        <v>#REF!</v>
      </c>
      <c r="W66" s="172" t="e">
        <f t="shared" ref="W66:W113" si="17">SUM(D66:V66)</f>
        <v>#REF!</v>
      </c>
      <c r="X66" s="193">
        <v>19</v>
      </c>
      <c r="Y66" s="217" t="e">
        <f t="shared" si="5"/>
        <v>#REF!</v>
      </c>
      <c r="Z66" s="57">
        <f t="shared" si="14"/>
        <v>69823</v>
      </c>
      <c r="AA66" s="210" t="e">
        <f t="shared" si="6"/>
        <v>#REF!</v>
      </c>
    </row>
    <row r="67" spans="1:27" ht="21.75" customHeight="1">
      <c r="A67" s="10"/>
      <c r="B67" s="24"/>
      <c r="C67" s="36" t="s">
        <v>30</v>
      </c>
      <c r="D67" s="51" t="e">
        <f>#REF!+#REF!+#REF!+#REF!+#REF!+#REF!</f>
        <v>#REF!</v>
      </c>
      <c r="E67" s="72" t="e">
        <f>#REF!+#REF!+#REF!+#REF!+#REF!+#REF!</f>
        <v>#REF!</v>
      </c>
      <c r="F67" s="72" t="e">
        <f>#REF!+#REF!+#REF!+#REF!+#REF!+#REF!</f>
        <v>#REF!</v>
      </c>
      <c r="G67" s="72" t="e">
        <f>#REF!+#REF!+#REF!+#REF!+#REF!+#REF!</f>
        <v>#REF!</v>
      </c>
      <c r="H67" s="72" t="e">
        <f>#REF!+#REF!+#REF!+#REF!+#REF!+#REF!</f>
        <v>#REF!</v>
      </c>
      <c r="I67" s="72" t="e">
        <f>#REF!+#REF!+#REF!+#REF!+#REF!+#REF!</f>
        <v>#REF!</v>
      </c>
      <c r="J67" s="72" t="e">
        <f>#REF!+#REF!+#REF!+#REF!+#REF!+#REF!</f>
        <v>#REF!</v>
      </c>
      <c r="K67" s="72" t="e">
        <f>#REF!+#REF!+#REF!+#REF!+#REF!+#REF!</f>
        <v>#REF!</v>
      </c>
      <c r="L67" s="72" t="e">
        <f>#REF!+#REF!+#REF!+#REF!+#REF!+#REF!</f>
        <v>#REF!</v>
      </c>
      <c r="M67" s="72" t="e">
        <f>#REF!+#REF!+#REF!+#REF!+#REF!+#REF!</f>
        <v>#REF!</v>
      </c>
      <c r="N67" s="90" t="e">
        <f>#REF!+#REF!+#REF!+#REF!+#REF!+#REF!</f>
        <v>#REF!</v>
      </c>
      <c r="O67" s="108" t="e">
        <f>#REF!+#REF!+#REF!+#REF!+#REF!+#REF!</f>
        <v>#REF!</v>
      </c>
      <c r="P67" s="72" t="e">
        <f>#REF!+#REF!+#REF!+#REF!+#REF!+#REF!</f>
        <v>#REF!</v>
      </c>
      <c r="Q67" s="72" t="e">
        <f>#REF!+#REF!+#REF!+#REF!+#REF!+#REF!</f>
        <v>#REF!</v>
      </c>
      <c r="R67" s="125" t="e">
        <f>#REF!+#REF!+#REF!+#REF!+#REF!+#REF!</f>
        <v>#REF!</v>
      </c>
      <c r="S67" s="108" t="e">
        <f>#REF!+#REF!+#REF!+#REF!+#REF!+#REF!</f>
        <v>#REF!</v>
      </c>
      <c r="T67" s="125" t="e">
        <f>#REF!+#REF!+#REF!+#REF!+#REF!+#REF!</f>
        <v>#REF!</v>
      </c>
      <c r="U67" s="142" t="e">
        <f>#REF!+#REF!+#REF!+#REF!+#REF!+#REF!</f>
        <v>#REF!</v>
      </c>
      <c r="V67" s="158" t="e">
        <f>#REF!+#REF!+#REF!+#REF!+#REF!+#REF!</f>
        <v>#REF!</v>
      </c>
      <c r="W67" s="173" t="e">
        <f t="shared" si="17"/>
        <v>#REF!</v>
      </c>
      <c r="X67" s="194">
        <v>111</v>
      </c>
      <c r="Y67" s="211" t="e">
        <f t="shared" si="5"/>
        <v>#REF!</v>
      </c>
      <c r="Z67" s="51">
        <f t="shared" si="14"/>
        <v>35234</v>
      </c>
      <c r="AA67" s="211" t="e">
        <f t="shared" si="6"/>
        <v>#REF!</v>
      </c>
    </row>
    <row r="68" spans="1:27" ht="21.75" customHeight="1">
      <c r="A68" s="10"/>
      <c r="B68" s="24" t="s">
        <v>14</v>
      </c>
      <c r="C68" s="37" t="s">
        <v>44</v>
      </c>
      <c r="D68" s="63" t="e">
        <f>#REF!+#REF!+#REF!+#REF!+#REF!+#REF!</f>
        <v>#REF!</v>
      </c>
      <c r="E68" s="73" t="e">
        <f>#REF!+#REF!+#REF!+#REF!+#REF!+#REF!</f>
        <v>#REF!</v>
      </c>
      <c r="F68" s="73" t="e">
        <f>#REF!+#REF!+#REF!+#REF!+#REF!+#REF!</f>
        <v>#REF!</v>
      </c>
      <c r="G68" s="73" t="e">
        <f>#REF!+#REF!+#REF!+#REF!+#REF!+#REF!</f>
        <v>#REF!</v>
      </c>
      <c r="H68" s="73" t="e">
        <f>#REF!+#REF!+#REF!+#REF!+#REF!+#REF!</f>
        <v>#REF!</v>
      </c>
      <c r="I68" s="73" t="e">
        <f>#REF!+#REF!+#REF!+#REF!+#REF!+#REF!</f>
        <v>#REF!</v>
      </c>
      <c r="J68" s="73" t="e">
        <f>#REF!+#REF!+#REF!+#REF!+#REF!+#REF!</f>
        <v>#REF!</v>
      </c>
      <c r="K68" s="73" t="e">
        <f>#REF!+#REF!+#REF!+#REF!+#REF!+#REF!</f>
        <v>#REF!</v>
      </c>
      <c r="L68" s="73" t="e">
        <f>#REF!+#REF!+#REF!+#REF!+#REF!+#REF!</f>
        <v>#REF!</v>
      </c>
      <c r="M68" s="73" t="e">
        <f>#REF!+#REF!+#REF!+#REF!+#REF!+#REF!</f>
        <v>#REF!</v>
      </c>
      <c r="N68" s="96" t="e">
        <f>#REF!+#REF!+#REF!+#REF!+#REF!+#REF!</f>
        <v>#REF!</v>
      </c>
      <c r="O68" s="109" t="e">
        <f>#REF!+#REF!+#REF!+#REF!+#REF!+#REF!</f>
        <v>#REF!</v>
      </c>
      <c r="P68" s="73" t="e">
        <f>#REF!+#REF!+#REF!+#REF!+#REF!+#REF!</f>
        <v>#REF!</v>
      </c>
      <c r="Q68" s="73" t="e">
        <f>#REF!+#REF!+#REF!+#REF!+#REF!+#REF!</f>
        <v>#REF!</v>
      </c>
      <c r="R68" s="126" t="e">
        <f>#REF!+#REF!+#REF!+#REF!+#REF!+#REF!</f>
        <v>#REF!</v>
      </c>
      <c r="S68" s="109" t="e">
        <f>#REF!+#REF!+#REF!+#REF!+#REF!+#REF!</f>
        <v>#REF!</v>
      </c>
      <c r="T68" s="126" t="e">
        <f>#REF!+#REF!+#REF!+#REF!+#REF!+#REF!</f>
        <v>#REF!</v>
      </c>
      <c r="U68" s="143" t="e">
        <f>#REF!+#REF!+#REF!+#REF!+#REF!+#REF!</f>
        <v>#REF!</v>
      </c>
      <c r="V68" s="159" t="e">
        <f>#REF!+#REF!+#REF!+#REF!+#REF!+#REF!</f>
        <v>#REF!</v>
      </c>
      <c r="W68" s="184" t="e">
        <f t="shared" si="17"/>
        <v>#REF!</v>
      </c>
      <c r="X68" s="195">
        <v>70</v>
      </c>
      <c r="Y68" s="217" t="e">
        <f t="shared" si="5"/>
        <v>#REF!</v>
      </c>
      <c r="Z68" s="58">
        <f t="shared" si="14"/>
        <v>42</v>
      </c>
      <c r="AA68" s="212" t="e">
        <f t="shared" si="6"/>
        <v>#REF!</v>
      </c>
    </row>
    <row r="69" spans="1:27" ht="21.75" customHeight="1">
      <c r="A69" s="10"/>
      <c r="B69" s="24"/>
      <c r="C69" s="36" t="s">
        <v>35</v>
      </c>
      <c r="D69" s="51" t="e">
        <f>#REF!+#REF!+#REF!+#REF!+#REF!+#REF!</f>
        <v>#REF!</v>
      </c>
      <c r="E69" s="72" t="e">
        <f>#REF!+#REF!+#REF!+#REF!+#REF!+#REF!</f>
        <v>#REF!</v>
      </c>
      <c r="F69" s="72" t="e">
        <f>#REF!+#REF!+#REF!+#REF!+#REF!+#REF!</f>
        <v>#REF!</v>
      </c>
      <c r="G69" s="72" t="e">
        <f>#REF!+#REF!+#REF!+#REF!+#REF!+#REF!</f>
        <v>#REF!</v>
      </c>
      <c r="H69" s="72" t="e">
        <f>#REF!+#REF!+#REF!+#REF!+#REF!+#REF!</f>
        <v>#REF!</v>
      </c>
      <c r="I69" s="72" t="e">
        <f>#REF!+#REF!+#REF!+#REF!+#REF!+#REF!</f>
        <v>#REF!</v>
      </c>
      <c r="J69" s="72" t="e">
        <f>#REF!+#REF!+#REF!+#REF!+#REF!+#REF!</f>
        <v>#REF!</v>
      </c>
      <c r="K69" s="72" t="e">
        <f>#REF!+#REF!+#REF!+#REF!+#REF!+#REF!</f>
        <v>#REF!</v>
      </c>
      <c r="L69" s="72" t="e">
        <f>#REF!+#REF!+#REF!+#REF!+#REF!+#REF!</f>
        <v>#REF!</v>
      </c>
      <c r="M69" s="72" t="e">
        <f>#REF!+#REF!+#REF!+#REF!+#REF!+#REF!</f>
        <v>#REF!</v>
      </c>
      <c r="N69" s="90" t="e">
        <f>#REF!+#REF!+#REF!+#REF!+#REF!+#REF!</f>
        <v>#REF!</v>
      </c>
      <c r="O69" s="108" t="e">
        <f>#REF!+#REF!+#REF!+#REF!+#REF!+#REF!</f>
        <v>#REF!</v>
      </c>
      <c r="P69" s="72" t="e">
        <f>#REF!+#REF!+#REF!+#REF!+#REF!+#REF!</f>
        <v>#REF!</v>
      </c>
      <c r="Q69" s="72" t="e">
        <f>#REF!+#REF!+#REF!+#REF!+#REF!+#REF!</f>
        <v>#REF!</v>
      </c>
      <c r="R69" s="125" t="e">
        <f>#REF!+#REF!+#REF!+#REF!+#REF!+#REF!</f>
        <v>#REF!</v>
      </c>
      <c r="S69" s="108" t="e">
        <f>#REF!+#REF!+#REF!+#REF!+#REF!+#REF!</f>
        <v>#REF!</v>
      </c>
      <c r="T69" s="125" t="e">
        <f>#REF!+#REF!+#REF!+#REF!+#REF!+#REF!</f>
        <v>#REF!</v>
      </c>
      <c r="U69" s="142" t="e">
        <f>#REF!+#REF!+#REF!+#REF!+#REF!+#REF!</f>
        <v>#REF!</v>
      </c>
      <c r="V69" s="158" t="e">
        <f>#REF!+#REF!+#REF!+#REF!+#REF!+#REF!</f>
        <v>#REF!</v>
      </c>
      <c r="W69" s="173" t="e">
        <f t="shared" si="17"/>
        <v>#REF!</v>
      </c>
      <c r="X69" s="194">
        <v>352</v>
      </c>
      <c r="Y69" s="211" t="e">
        <f t="shared" si="5"/>
        <v>#REF!</v>
      </c>
      <c r="Z69" s="56">
        <f t="shared" si="14"/>
        <v>26</v>
      </c>
      <c r="AA69" s="209" t="e">
        <f t="shared" si="6"/>
        <v>#REF!</v>
      </c>
    </row>
    <row r="70" spans="1:27" ht="21.75" customHeight="1">
      <c r="A70" s="10"/>
      <c r="B70" s="24" t="s">
        <v>45</v>
      </c>
      <c r="C70" s="37" t="s">
        <v>44</v>
      </c>
      <c r="D70" s="63" t="e">
        <f>#REF!+#REF!+#REF!+#REF!+#REF!+#REF!</f>
        <v>#REF!</v>
      </c>
      <c r="E70" s="73" t="e">
        <f>#REF!+#REF!+#REF!+#REF!+#REF!+#REF!</f>
        <v>#REF!</v>
      </c>
      <c r="F70" s="73" t="e">
        <f>#REF!+#REF!+#REF!+#REF!+#REF!+#REF!</f>
        <v>#REF!</v>
      </c>
      <c r="G70" s="73" t="e">
        <f>#REF!+#REF!+#REF!+#REF!+#REF!+#REF!</f>
        <v>#REF!</v>
      </c>
      <c r="H70" s="73" t="e">
        <f>#REF!+#REF!+#REF!+#REF!+#REF!+#REF!</f>
        <v>#REF!</v>
      </c>
      <c r="I70" s="73" t="e">
        <f>#REF!+#REF!+#REF!+#REF!+#REF!+#REF!</f>
        <v>#REF!</v>
      </c>
      <c r="J70" s="73" t="e">
        <f>#REF!+#REF!+#REF!+#REF!+#REF!+#REF!</f>
        <v>#REF!</v>
      </c>
      <c r="K70" s="73" t="e">
        <f>#REF!+#REF!+#REF!+#REF!+#REF!+#REF!</f>
        <v>#REF!</v>
      </c>
      <c r="L70" s="73" t="e">
        <f>#REF!+#REF!+#REF!+#REF!+#REF!+#REF!</f>
        <v>#REF!</v>
      </c>
      <c r="M70" s="73" t="e">
        <f>#REF!+#REF!+#REF!+#REF!+#REF!+#REF!</f>
        <v>#REF!</v>
      </c>
      <c r="N70" s="96" t="e">
        <f>#REF!+#REF!+#REF!+#REF!+#REF!+#REF!</f>
        <v>#REF!</v>
      </c>
      <c r="O70" s="109" t="e">
        <f>#REF!+#REF!+#REF!+#REF!+#REF!+#REF!</f>
        <v>#REF!</v>
      </c>
      <c r="P70" s="73" t="e">
        <f>#REF!+#REF!+#REF!+#REF!+#REF!+#REF!</f>
        <v>#REF!</v>
      </c>
      <c r="Q70" s="73" t="e">
        <f>#REF!+#REF!+#REF!+#REF!+#REF!+#REF!</f>
        <v>#REF!</v>
      </c>
      <c r="R70" s="126" t="e">
        <f>#REF!+#REF!+#REF!+#REF!+#REF!+#REF!</f>
        <v>#REF!</v>
      </c>
      <c r="S70" s="109" t="e">
        <f>#REF!+#REF!+#REF!+#REF!+#REF!+#REF!</f>
        <v>#REF!</v>
      </c>
      <c r="T70" s="126" t="e">
        <f>#REF!+#REF!+#REF!+#REF!+#REF!+#REF!</f>
        <v>#REF!</v>
      </c>
      <c r="U70" s="143" t="e">
        <f>#REF!+#REF!+#REF!+#REF!+#REF!+#REF!</f>
        <v>#REF!</v>
      </c>
      <c r="V70" s="159" t="e">
        <f>#REF!+#REF!+#REF!+#REF!+#REF!+#REF!</f>
        <v>#REF!</v>
      </c>
      <c r="W70" s="184" t="e">
        <f t="shared" si="17"/>
        <v>#REF!</v>
      </c>
      <c r="X70" s="195">
        <v>76</v>
      </c>
      <c r="Y70" s="217" t="e">
        <f t="shared" si="5"/>
        <v>#REF!</v>
      </c>
      <c r="Z70" s="58">
        <f t="shared" si="14"/>
        <v>0</v>
      </c>
      <c r="AA70" s="212" t="e">
        <f t="shared" si="6"/>
        <v>#REF!</v>
      </c>
    </row>
    <row r="71" spans="1:27" ht="21.75" customHeight="1">
      <c r="A71" s="10"/>
      <c r="B71" s="24"/>
      <c r="C71" s="36" t="s">
        <v>35</v>
      </c>
      <c r="D71" s="51" t="e">
        <f>#REF!+#REF!+#REF!+#REF!+#REF!+#REF!</f>
        <v>#REF!</v>
      </c>
      <c r="E71" s="72" t="e">
        <f>#REF!+#REF!+#REF!+#REF!+#REF!+#REF!</f>
        <v>#REF!</v>
      </c>
      <c r="F71" s="72" t="e">
        <f>#REF!+#REF!+#REF!+#REF!+#REF!+#REF!</f>
        <v>#REF!</v>
      </c>
      <c r="G71" s="72" t="e">
        <f>#REF!+#REF!+#REF!+#REF!+#REF!+#REF!</f>
        <v>#REF!</v>
      </c>
      <c r="H71" s="72" t="e">
        <f>#REF!+#REF!+#REF!+#REF!+#REF!+#REF!</f>
        <v>#REF!</v>
      </c>
      <c r="I71" s="72" t="e">
        <f>#REF!+#REF!+#REF!+#REF!+#REF!+#REF!</f>
        <v>#REF!</v>
      </c>
      <c r="J71" s="72" t="e">
        <f>#REF!+#REF!+#REF!+#REF!+#REF!+#REF!</f>
        <v>#REF!</v>
      </c>
      <c r="K71" s="72" t="e">
        <f>#REF!+#REF!+#REF!+#REF!+#REF!+#REF!</f>
        <v>#REF!</v>
      </c>
      <c r="L71" s="72" t="e">
        <f>#REF!+#REF!+#REF!+#REF!+#REF!+#REF!</f>
        <v>#REF!</v>
      </c>
      <c r="M71" s="72" t="e">
        <f>#REF!+#REF!+#REF!+#REF!+#REF!+#REF!</f>
        <v>#REF!</v>
      </c>
      <c r="N71" s="90" t="e">
        <f>#REF!+#REF!+#REF!+#REF!+#REF!+#REF!</f>
        <v>#REF!</v>
      </c>
      <c r="O71" s="108" t="e">
        <f>#REF!+#REF!+#REF!+#REF!+#REF!+#REF!</f>
        <v>#REF!</v>
      </c>
      <c r="P71" s="72" t="e">
        <f>#REF!+#REF!+#REF!+#REF!+#REF!+#REF!</f>
        <v>#REF!</v>
      </c>
      <c r="Q71" s="72" t="e">
        <f>#REF!+#REF!+#REF!+#REF!+#REF!+#REF!</f>
        <v>#REF!</v>
      </c>
      <c r="R71" s="125" t="e">
        <f>#REF!+#REF!+#REF!+#REF!+#REF!+#REF!</f>
        <v>#REF!</v>
      </c>
      <c r="S71" s="108" t="e">
        <f>#REF!+#REF!+#REF!+#REF!+#REF!+#REF!</f>
        <v>#REF!</v>
      </c>
      <c r="T71" s="125" t="e">
        <f>#REF!+#REF!+#REF!+#REF!+#REF!+#REF!</f>
        <v>#REF!</v>
      </c>
      <c r="U71" s="142" t="e">
        <f>#REF!+#REF!+#REF!+#REF!+#REF!+#REF!</f>
        <v>#REF!</v>
      </c>
      <c r="V71" s="158" t="e">
        <f>#REF!+#REF!+#REF!+#REF!+#REF!+#REF!</f>
        <v>#REF!</v>
      </c>
      <c r="W71" s="173" t="e">
        <f t="shared" si="17"/>
        <v>#REF!</v>
      </c>
      <c r="X71" s="194">
        <v>76</v>
      </c>
      <c r="Y71" s="211" t="e">
        <f t="shared" si="5"/>
        <v>#REF!</v>
      </c>
      <c r="Z71" s="56">
        <f t="shared" si="14"/>
        <v>0</v>
      </c>
      <c r="AA71" s="209" t="e">
        <f t="shared" si="6"/>
        <v>#REF!</v>
      </c>
    </row>
    <row r="72" spans="1:27" ht="21.75" customHeight="1">
      <c r="A72" s="10"/>
      <c r="B72" s="24" t="s">
        <v>24</v>
      </c>
      <c r="C72" s="37" t="s">
        <v>44</v>
      </c>
      <c r="D72" s="63" t="e">
        <f>#REF!+#REF!+#REF!+#REF!+#REF!+#REF!</f>
        <v>#REF!</v>
      </c>
      <c r="E72" s="73" t="e">
        <f>#REF!+#REF!+#REF!+#REF!+#REF!+#REF!</f>
        <v>#REF!</v>
      </c>
      <c r="F72" s="73" t="e">
        <f>#REF!+#REF!+#REF!+#REF!+#REF!+#REF!</f>
        <v>#REF!</v>
      </c>
      <c r="G72" s="73" t="e">
        <f>#REF!+#REF!+#REF!+#REF!+#REF!+#REF!</f>
        <v>#REF!</v>
      </c>
      <c r="H72" s="73" t="e">
        <f>#REF!+#REF!+#REF!+#REF!+#REF!+#REF!</f>
        <v>#REF!</v>
      </c>
      <c r="I72" s="73" t="e">
        <f>#REF!+#REF!+#REF!+#REF!+#REF!+#REF!</f>
        <v>#REF!</v>
      </c>
      <c r="J72" s="73" t="e">
        <f>#REF!+#REF!+#REF!+#REF!+#REF!+#REF!</f>
        <v>#REF!</v>
      </c>
      <c r="K72" s="73" t="e">
        <f>#REF!+#REF!+#REF!+#REF!+#REF!+#REF!</f>
        <v>#REF!</v>
      </c>
      <c r="L72" s="73" t="e">
        <f>#REF!+#REF!+#REF!+#REF!+#REF!+#REF!</f>
        <v>#REF!</v>
      </c>
      <c r="M72" s="73" t="e">
        <f>#REF!+#REF!+#REF!+#REF!+#REF!+#REF!</f>
        <v>#REF!</v>
      </c>
      <c r="N72" s="96" t="e">
        <f>#REF!+#REF!+#REF!+#REF!+#REF!+#REF!</f>
        <v>#REF!</v>
      </c>
      <c r="O72" s="109" t="e">
        <f>#REF!+#REF!+#REF!+#REF!+#REF!+#REF!</f>
        <v>#REF!</v>
      </c>
      <c r="P72" s="73" t="e">
        <f>#REF!+#REF!+#REF!+#REF!+#REF!+#REF!</f>
        <v>#REF!</v>
      </c>
      <c r="Q72" s="73" t="e">
        <f>#REF!+#REF!+#REF!+#REF!+#REF!+#REF!</f>
        <v>#REF!</v>
      </c>
      <c r="R72" s="126" t="e">
        <f>#REF!+#REF!+#REF!+#REF!+#REF!+#REF!</f>
        <v>#REF!</v>
      </c>
      <c r="S72" s="109" t="e">
        <f>#REF!+#REF!+#REF!+#REF!+#REF!+#REF!</f>
        <v>#REF!</v>
      </c>
      <c r="T72" s="126" t="e">
        <f>#REF!+#REF!+#REF!+#REF!+#REF!+#REF!</f>
        <v>#REF!</v>
      </c>
      <c r="U72" s="143" t="e">
        <f>#REF!+#REF!+#REF!+#REF!+#REF!+#REF!</f>
        <v>#REF!</v>
      </c>
      <c r="V72" s="159" t="e">
        <f>#REF!+#REF!+#REF!+#REF!+#REF!+#REF!</f>
        <v>#REF!</v>
      </c>
      <c r="W72" s="184" t="e">
        <f t="shared" si="17"/>
        <v>#REF!</v>
      </c>
      <c r="X72" s="195">
        <v>10</v>
      </c>
      <c r="Y72" s="217" t="e">
        <f t="shared" si="5"/>
        <v>#REF!</v>
      </c>
      <c r="Z72" s="58">
        <f t="shared" si="14"/>
        <v>0</v>
      </c>
      <c r="AA72" s="212" t="e">
        <f t="shared" si="6"/>
        <v>#REF!</v>
      </c>
    </row>
    <row r="73" spans="1:27" ht="21.75" customHeight="1">
      <c r="A73" s="10"/>
      <c r="B73" s="24"/>
      <c r="C73" s="36" t="s">
        <v>35</v>
      </c>
      <c r="D73" s="51" t="e">
        <f>#REF!+#REF!+#REF!+#REF!+#REF!+#REF!</f>
        <v>#REF!</v>
      </c>
      <c r="E73" s="72" t="e">
        <f>#REF!+#REF!+#REF!+#REF!+#REF!+#REF!</f>
        <v>#REF!</v>
      </c>
      <c r="F73" s="72" t="e">
        <f>#REF!+#REF!+#REF!+#REF!+#REF!+#REF!</f>
        <v>#REF!</v>
      </c>
      <c r="G73" s="72" t="e">
        <f>#REF!+#REF!+#REF!+#REF!+#REF!+#REF!</f>
        <v>#REF!</v>
      </c>
      <c r="H73" s="72" t="e">
        <f>#REF!+#REF!+#REF!+#REF!+#REF!+#REF!</f>
        <v>#REF!</v>
      </c>
      <c r="I73" s="72" t="e">
        <f>#REF!+#REF!+#REF!+#REF!+#REF!+#REF!</f>
        <v>#REF!</v>
      </c>
      <c r="J73" s="72" t="e">
        <f>#REF!+#REF!+#REF!+#REF!+#REF!+#REF!</f>
        <v>#REF!</v>
      </c>
      <c r="K73" s="72" t="e">
        <f>#REF!+#REF!+#REF!+#REF!+#REF!+#REF!</f>
        <v>#REF!</v>
      </c>
      <c r="L73" s="72" t="e">
        <f>#REF!+#REF!+#REF!+#REF!+#REF!+#REF!</f>
        <v>#REF!</v>
      </c>
      <c r="M73" s="72" t="e">
        <f>#REF!+#REF!+#REF!+#REF!+#REF!+#REF!</f>
        <v>#REF!</v>
      </c>
      <c r="N73" s="90" t="e">
        <f>#REF!+#REF!+#REF!+#REF!+#REF!+#REF!</f>
        <v>#REF!</v>
      </c>
      <c r="O73" s="108" t="e">
        <f>#REF!+#REF!+#REF!+#REF!+#REF!+#REF!</f>
        <v>#REF!</v>
      </c>
      <c r="P73" s="72" t="e">
        <f>#REF!+#REF!+#REF!+#REF!+#REF!+#REF!</f>
        <v>#REF!</v>
      </c>
      <c r="Q73" s="72" t="e">
        <f>#REF!+#REF!+#REF!+#REF!+#REF!+#REF!</f>
        <v>#REF!</v>
      </c>
      <c r="R73" s="125" t="e">
        <f>#REF!+#REF!+#REF!+#REF!+#REF!+#REF!</f>
        <v>#REF!</v>
      </c>
      <c r="S73" s="108" t="e">
        <f>#REF!+#REF!+#REF!+#REF!+#REF!+#REF!</f>
        <v>#REF!</v>
      </c>
      <c r="T73" s="125" t="e">
        <f>#REF!+#REF!+#REF!+#REF!+#REF!+#REF!</f>
        <v>#REF!</v>
      </c>
      <c r="U73" s="142" t="e">
        <f>#REF!+#REF!+#REF!+#REF!+#REF!+#REF!</f>
        <v>#REF!</v>
      </c>
      <c r="V73" s="158" t="e">
        <f>#REF!+#REF!+#REF!+#REF!+#REF!+#REF!</f>
        <v>#REF!</v>
      </c>
      <c r="W73" s="173" t="e">
        <f t="shared" si="17"/>
        <v>#REF!</v>
      </c>
      <c r="X73" s="194">
        <v>125</v>
      </c>
      <c r="Y73" s="211" t="e">
        <f t="shared" si="5"/>
        <v>#REF!</v>
      </c>
      <c r="Z73" s="56">
        <f t="shared" si="14"/>
        <v>6</v>
      </c>
      <c r="AA73" s="209" t="e">
        <f t="shared" si="6"/>
        <v>#REF!</v>
      </c>
    </row>
    <row r="74" spans="1:27" ht="21.75" customHeight="1">
      <c r="A74" s="10"/>
      <c r="B74" s="25" t="s">
        <v>19</v>
      </c>
      <c r="C74" s="37" t="s">
        <v>44</v>
      </c>
      <c r="D74" s="63" t="e">
        <f>#REF!+#REF!+#REF!+#REF!+#REF!+#REF!</f>
        <v>#REF!</v>
      </c>
      <c r="E74" s="73" t="e">
        <f>#REF!+#REF!+#REF!+#REF!+#REF!+#REF!</f>
        <v>#REF!</v>
      </c>
      <c r="F74" s="73" t="e">
        <f>#REF!+#REF!+#REF!+#REF!+#REF!+#REF!</f>
        <v>#REF!</v>
      </c>
      <c r="G74" s="73" t="e">
        <f>#REF!+#REF!+#REF!+#REF!+#REF!+#REF!</f>
        <v>#REF!</v>
      </c>
      <c r="H74" s="73" t="e">
        <f>#REF!+#REF!+#REF!+#REF!+#REF!+#REF!</f>
        <v>#REF!</v>
      </c>
      <c r="I74" s="73" t="e">
        <f>#REF!+#REF!+#REF!+#REF!+#REF!+#REF!</f>
        <v>#REF!</v>
      </c>
      <c r="J74" s="73" t="e">
        <f>#REF!+#REF!+#REF!+#REF!+#REF!+#REF!</f>
        <v>#REF!</v>
      </c>
      <c r="K74" s="73" t="e">
        <f>#REF!+#REF!+#REF!+#REF!+#REF!+#REF!</f>
        <v>#REF!</v>
      </c>
      <c r="L74" s="73" t="e">
        <f>#REF!+#REF!+#REF!+#REF!+#REF!+#REF!</f>
        <v>#REF!</v>
      </c>
      <c r="M74" s="73" t="e">
        <f>#REF!+#REF!+#REF!+#REF!+#REF!+#REF!</f>
        <v>#REF!</v>
      </c>
      <c r="N74" s="96" t="e">
        <f>#REF!+#REF!+#REF!+#REF!+#REF!+#REF!</f>
        <v>#REF!</v>
      </c>
      <c r="O74" s="109" t="e">
        <f>#REF!+#REF!+#REF!+#REF!+#REF!+#REF!</f>
        <v>#REF!</v>
      </c>
      <c r="P74" s="73" t="e">
        <f>#REF!+#REF!+#REF!+#REF!+#REF!+#REF!</f>
        <v>#REF!</v>
      </c>
      <c r="Q74" s="73" t="e">
        <f>#REF!+#REF!+#REF!+#REF!+#REF!+#REF!</f>
        <v>#REF!</v>
      </c>
      <c r="R74" s="126" t="e">
        <f>#REF!+#REF!+#REF!+#REF!+#REF!+#REF!</f>
        <v>#REF!</v>
      </c>
      <c r="S74" s="109" t="e">
        <f>#REF!+#REF!+#REF!+#REF!+#REF!+#REF!</f>
        <v>#REF!</v>
      </c>
      <c r="T74" s="126" t="e">
        <f>#REF!+#REF!+#REF!+#REF!+#REF!+#REF!</f>
        <v>#REF!</v>
      </c>
      <c r="U74" s="143" t="e">
        <f>#REF!+#REF!+#REF!+#REF!+#REF!+#REF!</f>
        <v>#REF!</v>
      </c>
      <c r="V74" s="159" t="e">
        <f>#REF!+#REF!+#REF!+#REF!+#REF!+#REF!</f>
        <v>#REF!</v>
      </c>
      <c r="W74" s="184" t="e">
        <f t="shared" si="17"/>
        <v>#REF!</v>
      </c>
      <c r="X74" s="195">
        <v>0</v>
      </c>
      <c r="Y74" s="218" t="str">
        <f>IF(OR(X74=0,X74=""),"-",+W74/X74*100)</f>
        <v>-</v>
      </c>
      <c r="Z74" s="57">
        <f t="shared" si="14"/>
        <v>15</v>
      </c>
      <c r="AA74" s="210" t="e">
        <f t="shared" si="6"/>
        <v>#VALUE!</v>
      </c>
    </row>
    <row r="75" spans="1:27" ht="21.75" customHeight="1">
      <c r="A75" s="10"/>
      <c r="B75" s="24"/>
      <c r="C75" s="36" t="s">
        <v>35</v>
      </c>
      <c r="D75" s="51" t="e">
        <f>#REF!+#REF!+#REF!+#REF!+#REF!+#REF!</f>
        <v>#REF!</v>
      </c>
      <c r="E75" s="72" t="e">
        <f>#REF!+#REF!+#REF!+#REF!+#REF!+#REF!</f>
        <v>#REF!</v>
      </c>
      <c r="F75" s="72" t="e">
        <f>#REF!+#REF!+#REF!+#REF!+#REF!+#REF!</f>
        <v>#REF!</v>
      </c>
      <c r="G75" s="72" t="e">
        <f>#REF!+#REF!+#REF!+#REF!+#REF!+#REF!</f>
        <v>#REF!</v>
      </c>
      <c r="H75" s="72" t="e">
        <f>#REF!+#REF!+#REF!+#REF!+#REF!+#REF!</f>
        <v>#REF!</v>
      </c>
      <c r="I75" s="72" t="e">
        <f>#REF!+#REF!+#REF!+#REF!+#REF!+#REF!</f>
        <v>#REF!</v>
      </c>
      <c r="J75" s="72" t="e">
        <f>#REF!+#REF!+#REF!+#REF!+#REF!+#REF!</f>
        <v>#REF!</v>
      </c>
      <c r="K75" s="72" t="e">
        <f>#REF!+#REF!+#REF!+#REF!+#REF!+#REF!</f>
        <v>#REF!</v>
      </c>
      <c r="L75" s="72" t="e">
        <f>#REF!+#REF!+#REF!+#REF!+#REF!+#REF!</f>
        <v>#REF!</v>
      </c>
      <c r="M75" s="72" t="e">
        <f>#REF!+#REF!+#REF!+#REF!+#REF!+#REF!</f>
        <v>#REF!</v>
      </c>
      <c r="N75" s="90" t="e">
        <f>#REF!+#REF!+#REF!+#REF!+#REF!+#REF!</f>
        <v>#REF!</v>
      </c>
      <c r="O75" s="108" t="e">
        <f>#REF!+#REF!+#REF!+#REF!+#REF!+#REF!</f>
        <v>#REF!</v>
      </c>
      <c r="P75" s="72" t="e">
        <f>#REF!+#REF!+#REF!+#REF!+#REF!+#REF!</f>
        <v>#REF!</v>
      </c>
      <c r="Q75" s="72" t="e">
        <f>#REF!+#REF!+#REF!+#REF!+#REF!+#REF!</f>
        <v>#REF!</v>
      </c>
      <c r="R75" s="125" t="e">
        <f>#REF!+#REF!+#REF!+#REF!+#REF!+#REF!</f>
        <v>#REF!</v>
      </c>
      <c r="S75" s="108" t="e">
        <f>#REF!+#REF!+#REF!+#REF!+#REF!+#REF!</f>
        <v>#REF!</v>
      </c>
      <c r="T75" s="125" t="e">
        <f>#REF!+#REF!+#REF!+#REF!+#REF!+#REF!</f>
        <v>#REF!</v>
      </c>
      <c r="U75" s="142" t="e">
        <f>#REF!+#REF!+#REF!+#REF!+#REF!+#REF!</f>
        <v>#REF!</v>
      </c>
      <c r="V75" s="158" t="e">
        <f>#REF!+#REF!+#REF!+#REF!+#REF!+#REF!</f>
        <v>#REF!</v>
      </c>
      <c r="W75" s="173" t="e">
        <f t="shared" si="17"/>
        <v>#REF!</v>
      </c>
      <c r="X75" s="194">
        <v>0</v>
      </c>
      <c r="Y75" s="219" t="str">
        <f>IF(OR(X75=0,X75=""),"-",+W75/X75*100)</f>
        <v>-</v>
      </c>
      <c r="Z75" s="51">
        <f t="shared" si="14"/>
        <v>225268</v>
      </c>
      <c r="AA75" s="211" t="e">
        <f t="shared" si="6"/>
        <v>#VALUE!</v>
      </c>
    </row>
    <row r="76" spans="1:27" ht="21.75" customHeight="1">
      <c r="A76" s="10"/>
      <c r="B76" s="24" t="s">
        <v>46</v>
      </c>
      <c r="C76" s="37" t="s">
        <v>44</v>
      </c>
      <c r="D76" s="63" t="e">
        <f>#REF!+#REF!+#REF!+#REF!+#REF!+#REF!</f>
        <v>#REF!</v>
      </c>
      <c r="E76" s="73" t="e">
        <f>#REF!+#REF!+#REF!+#REF!+#REF!+#REF!</f>
        <v>#REF!</v>
      </c>
      <c r="F76" s="73" t="e">
        <f>#REF!+#REF!+#REF!+#REF!+#REF!+#REF!</f>
        <v>#REF!</v>
      </c>
      <c r="G76" s="73" t="e">
        <f>#REF!+#REF!+#REF!+#REF!+#REF!+#REF!</f>
        <v>#REF!</v>
      </c>
      <c r="H76" s="73" t="e">
        <f>#REF!+#REF!+#REF!+#REF!+#REF!+#REF!</f>
        <v>#REF!</v>
      </c>
      <c r="I76" s="73" t="e">
        <f>#REF!+#REF!+#REF!+#REF!+#REF!+#REF!</f>
        <v>#REF!</v>
      </c>
      <c r="J76" s="73" t="e">
        <f>#REF!+#REF!+#REF!+#REF!+#REF!+#REF!</f>
        <v>#REF!</v>
      </c>
      <c r="K76" s="73" t="e">
        <f>#REF!+#REF!+#REF!+#REF!+#REF!+#REF!</f>
        <v>#REF!</v>
      </c>
      <c r="L76" s="73" t="e">
        <f>#REF!+#REF!+#REF!+#REF!+#REF!+#REF!</f>
        <v>#REF!</v>
      </c>
      <c r="M76" s="73" t="e">
        <f>#REF!+#REF!+#REF!+#REF!+#REF!+#REF!</f>
        <v>#REF!</v>
      </c>
      <c r="N76" s="96" t="e">
        <f>#REF!+#REF!+#REF!+#REF!+#REF!+#REF!</f>
        <v>#REF!</v>
      </c>
      <c r="O76" s="109" t="e">
        <f>#REF!+#REF!+#REF!+#REF!+#REF!+#REF!</f>
        <v>#REF!</v>
      </c>
      <c r="P76" s="73" t="e">
        <f>#REF!+#REF!+#REF!+#REF!+#REF!+#REF!</f>
        <v>#REF!</v>
      </c>
      <c r="Q76" s="73" t="e">
        <f>#REF!+#REF!+#REF!+#REF!+#REF!+#REF!</f>
        <v>#REF!</v>
      </c>
      <c r="R76" s="126" t="e">
        <f>#REF!+#REF!+#REF!+#REF!+#REF!+#REF!</f>
        <v>#REF!</v>
      </c>
      <c r="S76" s="109" t="e">
        <f>#REF!+#REF!+#REF!+#REF!+#REF!+#REF!</f>
        <v>#REF!</v>
      </c>
      <c r="T76" s="126" t="e">
        <f>#REF!+#REF!+#REF!+#REF!+#REF!+#REF!</f>
        <v>#REF!</v>
      </c>
      <c r="U76" s="143" t="e">
        <f>#REF!+#REF!+#REF!+#REF!+#REF!+#REF!</f>
        <v>#REF!</v>
      </c>
      <c r="V76" s="159" t="e">
        <f>#REF!+#REF!+#REF!+#REF!+#REF!+#REF!</f>
        <v>#REF!</v>
      </c>
      <c r="W76" s="184" t="e">
        <f t="shared" si="17"/>
        <v>#REF!</v>
      </c>
      <c r="X76" s="195">
        <v>96</v>
      </c>
      <c r="Y76" s="217" t="e">
        <f t="shared" ref="Y76:Y81" si="18">W76/X76*100</f>
        <v>#REF!</v>
      </c>
      <c r="Z76" s="61">
        <f>Z54+Z56+Z58+Z60+Z62+Z64+Z66+Z68+Z70+Z72+Z74</f>
        <v>426127</v>
      </c>
      <c r="AA76" s="215" t="e">
        <f t="shared" si="6"/>
        <v>#REF!</v>
      </c>
    </row>
    <row r="77" spans="1:27" ht="21.75" customHeight="1">
      <c r="A77" s="10"/>
      <c r="B77" s="24"/>
      <c r="C77" s="36" t="s">
        <v>35</v>
      </c>
      <c r="D77" s="51" t="e">
        <f>#REF!+#REF!+#REF!+#REF!+#REF!+#REF!</f>
        <v>#REF!</v>
      </c>
      <c r="E77" s="72" t="e">
        <f>#REF!+#REF!+#REF!+#REF!+#REF!+#REF!</f>
        <v>#REF!</v>
      </c>
      <c r="F77" s="72" t="e">
        <f>#REF!+#REF!+#REF!+#REF!+#REF!+#REF!</f>
        <v>#REF!</v>
      </c>
      <c r="G77" s="72" t="e">
        <f>#REF!+#REF!+#REF!+#REF!+#REF!+#REF!</f>
        <v>#REF!</v>
      </c>
      <c r="H77" s="72" t="e">
        <f>#REF!+#REF!+#REF!+#REF!+#REF!+#REF!</f>
        <v>#REF!</v>
      </c>
      <c r="I77" s="72" t="e">
        <f>#REF!+#REF!+#REF!+#REF!+#REF!+#REF!</f>
        <v>#REF!</v>
      </c>
      <c r="J77" s="72" t="e">
        <f>#REF!+#REF!+#REF!+#REF!+#REF!+#REF!</f>
        <v>#REF!</v>
      </c>
      <c r="K77" s="72" t="e">
        <f>#REF!+#REF!+#REF!+#REF!+#REF!+#REF!</f>
        <v>#REF!</v>
      </c>
      <c r="L77" s="72" t="e">
        <f>#REF!+#REF!+#REF!+#REF!+#REF!+#REF!</f>
        <v>#REF!</v>
      </c>
      <c r="M77" s="72" t="e">
        <f>#REF!+#REF!+#REF!+#REF!+#REF!+#REF!</f>
        <v>#REF!</v>
      </c>
      <c r="N77" s="90" t="e">
        <f>#REF!+#REF!+#REF!+#REF!+#REF!+#REF!</f>
        <v>#REF!</v>
      </c>
      <c r="O77" s="108" t="e">
        <f>#REF!+#REF!+#REF!+#REF!+#REF!+#REF!</f>
        <v>#REF!</v>
      </c>
      <c r="P77" s="72" t="e">
        <f>#REF!+#REF!+#REF!+#REF!+#REF!+#REF!</f>
        <v>#REF!</v>
      </c>
      <c r="Q77" s="72" t="e">
        <f>#REF!+#REF!+#REF!+#REF!+#REF!+#REF!</f>
        <v>#REF!</v>
      </c>
      <c r="R77" s="125" t="e">
        <f>#REF!+#REF!+#REF!+#REF!+#REF!+#REF!</f>
        <v>#REF!</v>
      </c>
      <c r="S77" s="108" t="e">
        <f>#REF!+#REF!+#REF!+#REF!+#REF!+#REF!</f>
        <v>#REF!</v>
      </c>
      <c r="T77" s="125" t="e">
        <f>#REF!+#REF!+#REF!+#REF!+#REF!+#REF!</f>
        <v>#REF!</v>
      </c>
      <c r="U77" s="142" t="e">
        <f>#REF!+#REF!+#REF!+#REF!+#REF!+#REF!</f>
        <v>#REF!</v>
      </c>
      <c r="V77" s="158" t="e">
        <f>#REF!+#REF!+#REF!+#REF!+#REF!+#REF!</f>
        <v>#REF!</v>
      </c>
      <c r="W77" s="173" t="e">
        <f t="shared" si="17"/>
        <v>#REF!</v>
      </c>
      <c r="X77" s="194">
        <v>108</v>
      </c>
      <c r="Y77" s="211" t="e">
        <f t="shared" si="18"/>
        <v>#REF!</v>
      </c>
      <c r="Z77" s="192">
        <f>Z55+Z57+Z59+Z61+Z63+Z65+Z67+Z69+Z71+Z73+Z75</f>
        <v>652357</v>
      </c>
      <c r="AA77" s="216" t="e">
        <f t="shared" si="6"/>
        <v>#REF!</v>
      </c>
    </row>
    <row r="78" spans="1:27" ht="21.75" customHeight="1">
      <c r="A78" s="10"/>
      <c r="B78" s="24" t="s">
        <v>33</v>
      </c>
      <c r="C78" s="37" t="s">
        <v>44</v>
      </c>
      <c r="D78" s="63" t="e">
        <f>#REF!+#REF!+#REF!+#REF!+#REF!+#REF!</f>
        <v>#REF!</v>
      </c>
      <c r="E78" s="73" t="e">
        <f>#REF!+#REF!+#REF!+#REF!+#REF!+#REF!</f>
        <v>#REF!</v>
      </c>
      <c r="F78" s="73" t="e">
        <f>#REF!+#REF!+#REF!+#REF!+#REF!+#REF!</f>
        <v>#REF!</v>
      </c>
      <c r="G78" s="73" t="e">
        <f>#REF!+#REF!+#REF!+#REF!+#REF!+#REF!</f>
        <v>#REF!</v>
      </c>
      <c r="H78" s="73" t="e">
        <f>#REF!+#REF!+#REF!+#REF!+#REF!+#REF!</f>
        <v>#REF!</v>
      </c>
      <c r="I78" s="73" t="e">
        <f>#REF!+#REF!+#REF!+#REF!+#REF!+#REF!</f>
        <v>#REF!</v>
      </c>
      <c r="J78" s="73" t="e">
        <f>#REF!+#REF!+#REF!+#REF!+#REF!+#REF!</f>
        <v>#REF!</v>
      </c>
      <c r="K78" s="73" t="e">
        <f>#REF!+#REF!+#REF!+#REF!+#REF!+#REF!</f>
        <v>#REF!</v>
      </c>
      <c r="L78" s="73" t="e">
        <f>#REF!+#REF!+#REF!+#REF!+#REF!+#REF!</f>
        <v>#REF!</v>
      </c>
      <c r="M78" s="73" t="e">
        <f>#REF!+#REF!+#REF!+#REF!+#REF!+#REF!</f>
        <v>#REF!</v>
      </c>
      <c r="N78" s="96" t="e">
        <f>#REF!+#REF!+#REF!+#REF!+#REF!+#REF!</f>
        <v>#REF!</v>
      </c>
      <c r="O78" s="109" t="e">
        <f>#REF!+#REF!+#REF!+#REF!+#REF!+#REF!</f>
        <v>#REF!</v>
      </c>
      <c r="P78" s="73" t="e">
        <f>#REF!+#REF!+#REF!+#REF!+#REF!+#REF!</f>
        <v>#REF!</v>
      </c>
      <c r="Q78" s="73" t="e">
        <f>#REF!+#REF!+#REF!+#REF!+#REF!+#REF!</f>
        <v>#REF!</v>
      </c>
      <c r="R78" s="126" t="e">
        <f>#REF!+#REF!+#REF!+#REF!+#REF!+#REF!</f>
        <v>#REF!</v>
      </c>
      <c r="S78" s="109" t="e">
        <f>#REF!+#REF!+#REF!+#REF!+#REF!+#REF!</f>
        <v>#REF!</v>
      </c>
      <c r="T78" s="126" t="e">
        <f>#REF!+#REF!+#REF!+#REF!+#REF!+#REF!</f>
        <v>#REF!</v>
      </c>
      <c r="U78" s="143" t="e">
        <f>#REF!+#REF!+#REF!+#REF!+#REF!+#REF!</f>
        <v>#REF!</v>
      </c>
      <c r="V78" s="159" t="e">
        <f>#REF!+#REF!+#REF!+#REF!+#REF!+#REF!</f>
        <v>#REF!</v>
      </c>
      <c r="W78" s="184" t="e">
        <f t="shared" si="17"/>
        <v>#REF!</v>
      </c>
      <c r="X78" s="195">
        <v>57</v>
      </c>
      <c r="Y78" s="217" t="e">
        <f t="shared" si="18"/>
        <v>#REF!</v>
      </c>
    </row>
    <row r="79" spans="1:27" ht="21.75" customHeight="1">
      <c r="A79" s="10"/>
      <c r="B79" s="24"/>
      <c r="C79" s="36" t="s">
        <v>35</v>
      </c>
      <c r="D79" s="51" t="e">
        <f>#REF!+#REF!+#REF!+#REF!+#REF!+#REF!</f>
        <v>#REF!</v>
      </c>
      <c r="E79" s="72" t="e">
        <f>#REF!+#REF!+#REF!+#REF!+#REF!+#REF!</f>
        <v>#REF!</v>
      </c>
      <c r="F79" s="72" t="e">
        <f>#REF!+#REF!+#REF!+#REF!+#REF!+#REF!</f>
        <v>#REF!</v>
      </c>
      <c r="G79" s="72" t="e">
        <f>#REF!+#REF!+#REF!+#REF!+#REF!+#REF!</f>
        <v>#REF!</v>
      </c>
      <c r="H79" s="72" t="e">
        <f>#REF!+#REF!+#REF!+#REF!+#REF!+#REF!</f>
        <v>#REF!</v>
      </c>
      <c r="I79" s="72" t="e">
        <f>#REF!+#REF!+#REF!+#REF!+#REF!+#REF!</f>
        <v>#REF!</v>
      </c>
      <c r="J79" s="72" t="e">
        <f>#REF!+#REF!+#REF!+#REF!+#REF!+#REF!</f>
        <v>#REF!</v>
      </c>
      <c r="K79" s="72" t="e">
        <f>#REF!+#REF!+#REF!+#REF!+#REF!+#REF!</f>
        <v>#REF!</v>
      </c>
      <c r="L79" s="72" t="e">
        <f>#REF!+#REF!+#REF!+#REF!+#REF!+#REF!</f>
        <v>#REF!</v>
      </c>
      <c r="M79" s="72" t="e">
        <f>#REF!+#REF!+#REF!+#REF!+#REF!+#REF!</f>
        <v>#REF!</v>
      </c>
      <c r="N79" s="90" t="e">
        <f>#REF!+#REF!+#REF!+#REF!+#REF!+#REF!</f>
        <v>#REF!</v>
      </c>
      <c r="O79" s="108" t="e">
        <f>#REF!+#REF!+#REF!+#REF!+#REF!+#REF!</f>
        <v>#REF!</v>
      </c>
      <c r="P79" s="72" t="e">
        <f>#REF!+#REF!+#REF!+#REF!+#REF!+#REF!</f>
        <v>#REF!</v>
      </c>
      <c r="Q79" s="72" t="e">
        <f>#REF!+#REF!+#REF!+#REF!+#REF!+#REF!</f>
        <v>#REF!</v>
      </c>
      <c r="R79" s="125" t="e">
        <f>#REF!+#REF!+#REF!+#REF!+#REF!+#REF!</f>
        <v>#REF!</v>
      </c>
      <c r="S79" s="108" t="e">
        <f>#REF!+#REF!+#REF!+#REF!+#REF!+#REF!</f>
        <v>#REF!</v>
      </c>
      <c r="T79" s="125" t="e">
        <f>#REF!+#REF!+#REF!+#REF!+#REF!+#REF!</f>
        <v>#REF!</v>
      </c>
      <c r="U79" s="142" t="e">
        <f>#REF!+#REF!+#REF!+#REF!+#REF!+#REF!</f>
        <v>#REF!</v>
      </c>
      <c r="V79" s="158" t="e">
        <f>#REF!+#REF!+#REF!+#REF!+#REF!+#REF!</f>
        <v>#REF!</v>
      </c>
      <c r="W79" s="173" t="e">
        <f t="shared" si="17"/>
        <v>#REF!</v>
      </c>
      <c r="X79" s="194">
        <v>57</v>
      </c>
      <c r="Y79" s="211" t="e">
        <f t="shared" si="18"/>
        <v>#REF!</v>
      </c>
    </row>
    <row r="80" spans="1:27" ht="21.75" customHeight="1">
      <c r="A80" s="10"/>
      <c r="B80" s="24" t="s">
        <v>2</v>
      </c>
      <c r="C80" s="37" t="s">
        <v>44</v>
      </c>
      <c r="D80" s="63" t="e">
        <f>#REF!+#REF!+#REF!+#REF!+#REF!+#REF!</f>
        <v>#REF!</v>
      </c>
      <c r="E80" s="73" t="e">
        <f>#REF!+#REF!+#REF!+#REF!+#REF!+#REF!</f>
        <v>#REF!</v>
      </c>
      <c r="F80" s="73" t="e">
        <f>#REF!+#REF!+#REF!+#REF!+#REF!+#REF!</f>
        <v>#REF!</v>
      </c>
      <c r="G80" s="73" t="e">
        <f>#REF!+#REF!+#REF!+#REF!+#REF!+#REF!</f>
        <v>#REF!</v>
      </c>
      <c r="H80" s="73" t="e">
        <f>#REF!+#REF!+#REF!+#REF!+#REF!+#REF!</f>
        <v>#REF!</v>
      </c>
      <c r="I80" s="73" t="e">
        <f>#REF!+#REF!+#REF!+#REF!+#REF!+#REF!</f>
        <v>#REF!</v>
      </c>
      <c r="J80" s="73" t="e">
        <f>#REF!+#REF!+#REF!+#REF!+#REF!+#REF!</f>
        <v>#REF!</v>
      </c>
      <c r="K80" s="73" t="e">
        <f>#REF!+#REF!+#REF!+#REF!+#REF!+#REF!</f>
        <v>#REF!</v>
      </c>
      <c r="L80" s="73" t="e">
        <f>#REF!+#REF!+#REF!+#REF!+#REF!+#REF!</f>
        <v>#REF!</v>
      </c>
      <c r="M80" s="73" t="e">
        <f>#REF!+#REF!+#REF!+#REF!+#REF!+#REF!</f>
        <v>#REF!</v>
      </c>
      <c r="N80" s="96" t="e">
        <f>#REF!+#REF!+#REF!+#REF!+#REF!+#REF!</f>
        <v>#REF!</v>
      </c>
      <c r="O80" s="109" t="e">
        <f>#REF!+#REF!+#REF!+#REF!+#REF!+#REF!</f>
        <v>#REF!</v>
      </c>
      <c r="P80" s="73" t="e">
        <f>#REF!+#REF!+#REF!+#REF!+#REF!+#REF!</f>
        <v>#REF!</v>
      </c>
      <c r="Q80" s="73" t="e">
        <f>#REF!+#REF!+#REF!+#REF!+#REF!+#REF!</f>
        <v>#REF!</v>
      </c>
      <c r="R80" s="126" t="e">
        <f>#REF!+#REF!+#REF!+#REF!+#REF!+#REF!</f>
        <v>#REF!</v>
      </c>
      <c r="S80" s="109" t="e">
        <f>#REF!+#REF!+#REF!+#REF!+#REF!+#REF!</f>
        <v>#REF!</v>
      </c>
      <c r="T80" s="126" t="e">
        <f>#REF!+#REF!+#REF!+#REF!+#REF!+#REF!</f>
        <v>#REF!</v>
      </c>
      <c r="U80" s="143" t="e">
        <f>#REF!+#REF!+#REF!+#REF!+#REF!+#REF!</f>
        <v>#REF!</v>
      </c>
      <c r="V80" s="159" t="e">
        <f>#REF!+#REF!+#REF!+#REF!+#REF!+#REF!</f>
        <v>#REF!</v>
      </c>
      <c r="W80" s="184" t="e">
        <f t="shared" si="17"/>
        <v>#REF!</v>
      </c>
      <c r="X80" s="195">
        <v>15</v>
      </c>
      <c r="Y80" s="217" t="e">
        <f t="shared" si="18"/>
        <v>#REF!</v>
      </c>
    </row>
    <row r="81" spans="1:28" ht="21.75" customHeight="1">
      <c r="A81" s="10"/>
      <c r="B81" s="24"/>
      <c r="C81" s="36" t="s">
        <v>35</v>
      </c>
      <c r="D81" s="51" t="e">
        <f>#REF!+#REF!+#REF!+#REF!+#REF!+#REF!</f>
        <v>#REF!</v>
      </c>
      <c r="E81" s="72" t="e">
        <f>#REF!+#REF!+#REF!+#REF!+#REF!+#REF!</f>
        <v>#REF!</v>
      </c>
      <c r="F81" s="72" t="e">
        <f>#REF!+#REF!+#REF!+#REF!+#REF!+#REF!</f>
        <v>#REF!</v>
      </c>
      <c r="G81" s="72" t="e">
        <f>#REF!+#REF!+#REF!+#REF!+#REF!+#REF!</f>
        <v>#REF!</v>
      </c>
      <c r="H81" s="72" t="e">
        <f>#REF!+#REF!+#REF!+#REF!+#REF!+#REF!</f>
        <v>#REF!</v>
      </c>
      <c r="I81" s="72" t="e">
        <f>#REF!+#REF!+#REF!+#REF!+#REF!+#REF!</f>
        <v>#REF!</v>
      </c>
      <c r="J81" s="72" t="e">
        <f>#REF!+#REF!+#REF!+#REF!+#REF!+#REF!</f>
        <v>#REF!</v>
      </c>
      <c r="K81" s="72" t="e">
        <f>#REF!+#REF!+#REF!+#REF!+#REF!+#REF!</f>
        <v>#REF!</v>
      </c>
      <c r="L81" s="72" t="e">
        <f>#REF!+#REF!+#REF!+#REF!+#REF!+#REF!</f>
        <v>#REF!</v>
      </c>
      <c r="M81" s="72" t="e">
        <f>#REF!+#REF!+#REF!+#REF!+#REF!+#REF!</f>
        <v>#REF!</v>
      </c>
      <c r="N81" s="90" t="e">
        <f>#REF!+#REF!+#REF!+#REF!+#REF!+#REF!</f>
        <v>#REF!</v>
      </c>
      <c r="O81" s="108" t="e">
        <f>#REF!+#REF!+#REF!+#REF!+#REF!+#REF!</f>
        <v>#REF!</v>
      </c>
      <c r="P81" s="72" t="e">
        <f>#REF!+#REF!+#REF!+#REF!+#REF!+#REF!</f>
        <v>#REF!</v>
      </c>
      <c r="Q81" s="72" t="e">
        <f>#REF!+#REF!+#REF!+#REF!+#REF!+#REF!</f>
        <v>#REF!</v>
      </c>
      <c r="R81" s="125" t="e">
        <f>#REF!+#REF!+#REF!+#REF!+#REF!+#REF!</f>
        <v>#REF!</v>
      </c>
      <c r="S81" s="108" t="e">
        <f>#REF!+#REF!+#REF!+#REF!+#REF!+#REF!</f>
        <v>#REF!</v>
      </c>
      <c r="T81" s="125" t="e">
        <f>#REF!+#REF!+#REF!+#REF!+#REF!+#REF!</f>
        <v>#REF!</v>
      </c>
      <c r="U81" s="142" t="e">
        <f>#REF!+#REF!+#REF!+#REF!+#REF!+#REF!</f>
        <v>#REF!</v>
      </c>
      <c r="V81" s="158" t="e">
        <f>#REF!+#REF!+#REF!+#REF!+#REF!+#REF!</f>
        <v>#REF!</v>
      </c>
      <c r="W81" s="173" t="e">
        <f t="shared" si="17"/>
        <v>#REF!</v>
      </c>
      <c r="X81" s="194">
        <v>15</v>
      </c>
      <c r="Y81" s="211" t="e">
        <f t="shared" si="18"/>
        <v>#REF!</v>
      </c>
    </row>
    <row r="82" spans="1:28" ht="21.75" customHeight="1">
      <c r="A82" s="10"/>
      <c r="B82" s="25" t="s">
        <v>47</v>
      </c>
      <c r="C82" s="37" t="s">
        <v>44</v>
      </c>
      <c r="D82" s="63" t="e">
        <f>#REF!+#REF!+#REF!+#REF!+#REF!+#REF!</f>
        <v>#REF!</v>
      </c>
      <c r="E82" s="73" t="e">
        <f>#REF!+#REF!+#REF!+#REF!+#REF!+#REF!</f>
        <v>#REF!</v>
      </c>
      <c r="F82" s="73" t="e">
        <f>#REF!+#REF!+#REF!+#REF!+#REF!+#REF!</f>
        <v>#REF!</v>
      </c>
      <c r="G82" s="73" t="e">
        <f>#REF!+#REF!+#REF!+#REF!+#REF!+#REF!</f>
        <v>#REF!</v>
      </c>
      <c r="H82" s="73" t="e">
        <f>#REF!+#REF!+#REF!+#REF!+#REF!+#REF!</f>
        <v>#REF!</v>
      </c>
      <c r="I82" s="73" t="e">
        <f>#REF!+#REF!+#REF!+#REF!+#REF!+#REF!</f>
        <v>#REF!</v>
      </c>
      <c r="J82" s="73" t="e">
        <f>#REF!+#REF!+#REF!+#REF!+#REF!+#REF!</f>
        <v>#REF!</v>
      </c>
      <c r="K82" s="73" t="e">
        <f>#REF!+#REF!+#REF!+#REF!+#REF!+#REF!</f>
        <v>#REF!</v>
      </c>
      <c r="L82" s="73" t="e">
        <f>#REF!+#REF!+#REF!+#REF!+#REF!+#REF!</f>
        <v>#REF!</v>
      </c>
      <c r="M82" s="73" t="e">
        <f>#REF!+#REF!+#REF!+#REF!+#REF!+#REF!</f>
        <v>#REF!</v>
      </c>
      <c r="N82" s="96" t="e">
        <f>#REF!+#REF!+#REF!+#REF!+#REF!+#REF!</f>
        <v>#REF!</v>
      </c>
      <c r="O82" s="109" t="e">
        <f>#REF!+#REF!+#REF!+#REF!+#REF!+#REF!</f>
        <v>#REF!</v>
      </c>
      <c r="P82" s="73" t="e">
        <f>#REF!+#REF!+#REF!+#REF!+#REF!+#REF!</f>
        <v>#REF!</v>
      </c>
      <c r="Q82" s="73" t="e">
        <f>#REF!+#REF!+#REF!+#REF!+#REF!+#REF!</f>
        <v>#REF!</v>
      </c>
      <c r="R82" s="126" t="e">
        <f>#REF!+#REF!+#REF!+#REF!+#REF!+#REF!</f>
        <v>#REF!</v>
      </c>
      <c r="S82" s="109" t="e">
        <f>#REF!+#REF!+#REF!+#REF!+#REF!+#REF!</f>
        <v>#REF!</v>
      </c>
      <c r="T82" s="126" t="e">
        <f>#REF!+#REF!+#REF!+#REF!+#REF!+#REF!</f>
        <v>#REF!</v>
      </c>
      <c r="U82" s="143" t="e">
        <f>#REF!+#REF!+#REF!+#REF!+#REF!+#REF!</f>
        <v>#REF!</v>
      </c>
      <c r="V82" s="159" t="e">
        <f>#REF!+#REF!+#REF!+#REF!+#REF!+#REF!</f>
        <v>#REF!</v>
      </c>
      <c r="W82" s="184" t="e">
        <f t="shared" si="17"/>
        <v>#REF!</v>
      </c>
      <c r="X82" s="195">
        <v>0</v>
      </c>
      <c r="Y82" s="220" t="str">
        <f>IF(OR(X82=0,X82=""),"-",+W82/X82*100)</f>
        <v>-</v>
      </c>
    </row>
    <row r="83" spans="1:28" ht="21.75" customHeight="1">
      <c r="A83" s="10"/>
      <c r="B83" s="24"/>
      <c r="C83" s="36" t="s">
        <v>35</v>
      </c>
      <c r="D83" s="51" t="e">
        <f>#REF!+#REF!+#REF!+#REF!+#REF!+#REF!</f>
        <v>#REF!</v>
      </c>
      <c r="E83" s="72" t="e">
        <f>#REF!+#REF!+#REF!+#REF!+#REF!+#REF!</f>
        <v>#REF!</v>
      </c>
      <c r="F83" s="72" t="e">
        <f>#REF!+#REF!+#REF!+#REF!+#REF!+#REF!</f>
        <v>#REF!</v>
      </c>
      <c r="G83" s="72" t="e">
        <f>#REF!+#REF!+#REF!+#REF!+#REF!+#REF!</f>
        <v>#REF!</v>
      </c>
      <c r="H83" s="72" t="e">
        <f>#REF!+#REF!+#REF!+#REF!+#REF!+#REF!</f>
        <v>#REF!</v>
      </c>
      <c r="I83" s="72" t="e">
        <f>#REF!+#REF!+#REF!+#REF!+#REF!+#REF!</f>
        <v>#REF!</v>
      </c>
      <c r="J83" s="72" t="e">
        <f>#REF!+#REF!+#REF!+#REF!+#REF!+#REF!</f>
        <v>#REF!</v>
      </c>
      <c r="K83" s="72" t="e">
        <f>#REF!+#REF!+#REF!+#REF!+#REF!+#REF!</f>
        <v>#REF!</v>
      </c>
      <c r="L83" s="72" t="e">
        <f>#REF!+#REF!+#REF!+#REF!+#REF!+#REF!</f>
        <v>#REF!</v>
      </c>
      <c r="M83" s="72" t="e">
        <f>#REF!+#REF!+#REF!+#REF!+#REF!+#REF!</f>
        <v>#REF!</v>
      </c>
      <c r="N83" s="90" t="e">
        <f>#REF!+#REF!+#REF!+#REF!+#REF!+#REF!</f>
        <v>#REF!</v>
      </c>
      <c r="O83" s="108" t="e">
        <f>#REF!+#REF!+#REF!+#REF!+#REF!+#REF!</f>
        <v>#REF!</v>
      </c>
      <c r="P83" s="72" t="e">
        <f>#REF!+#REF!+#REF!+#REF!+#REF!+#REF!</f>
        <v>#REF!</v>
      </c>
      <c r="Q83" s="72" t="e">
        <f>#REF!+#REF!+#REF!+#REF!+#REF!+#REF!</f>
        <v>#REF!</v>
      </c>
      <c r="R83" s="125" t="e">
        <f>#REF!+#REF!+#REF!+#REF!+#REF!+#REF!</f>
        <v>#REF!</v>
      </c>
      <c r="S83" s="108" t="e">
        <f>#REF!+#REF!+#REF!+#REF!+#REF!+#REF!</f>
        <v>#REF!</v>
      </c>
      <c r="T83" s="125" t="e">
        <f>#REF!+#REF!+#REF!+#REF!+#REF!+#REF!</f>
        <v>#REF!</v>
      </c>
      <c r="U83" s="142" t="e">
        <f>#REF!+#REF!+#REF!+#REF!+#REF!+#REF!</f>
        <v>#REF!</v>
      </c>
      <c r="V83" s="158" t="e">
        <f>#REF!+#REF!+#REF!+#REF!+#REF!+#REF!</f>
        <v>#REF!</v>
      </c>
      <c r="W83" s="173" t="e">
        <f t="shared" si="17"/>
        <v>#REF!</v>
      </c>
      <c r="X83" s="194">
        <v>0</v>
      </c>
      <c r="Y83" s="221" t="str">
        <f>IF(OR(X83=0,X83=""),"-",+W83/X83*100)</f>
        <v>-</v>
      </c>
    </row>
    <row r="84" spans="1:28" ht="21.75" customHeight="1">
      <c r="A84" s="10"/>
      <c r="B84" s="25" t="s">
        <v>48</v>
      </c>
      <c r="C84" s="37" t="s">
        <v>44</v>
      </c>
      <c r="D84" s="64" t="e">
        <f>#REF!+#REF!+#REF!+#REF!+#REF!+#REF!</f>
        <v>#REF!</v>
      </c>
      <c r="E84" s="82" t="e">
        <f>#REF!+#REF!+#REF!+#REF!+#REF!+#REF!</f>
        <v>#REF!</v>
      </c>
      <c r="F84" s="82" t="e">
        <f>#REF!+#REF!+#REF!+#REF!+#REF!+#REF!</f>
        <v>#REF!</v>
      </c>
      <c r="G84" s="82" t="e">
        <f>#REF!+#REF!+#REF!+#REF!+#REF!+#REF!</f>
        <v>#REF!</v>
      </c>
      <c r="H84" s="82" t="e">
        <f>#REF!+#REF!+#REF!+#REF!+#REF!+#REF!</f>
        <v>#REF!</v>
      </c>
      <c r="I84" s="82" t="e">
        <f>#REF!+#REF!+#REF!+#REF!+#REF!+#REF!</f>
        <v>#REF!</v>
      </c>
      <c r="J84" s="82" t="e">
        <f>#REF!+#REF!+#REF!+#REF!+#REF!+#REF!</f>
        <v>#REF!</v>
      </c>
      <c r="K84" s="82" t="e">
        <f>#REF!+#REF!+#REF!+#REF!+#REF!+#REF!</f>
        <v>#REF!</v>
      </c>
      <c r="L84" s="82" t="e">
        <f>#REF!+#REF!+#REF!+#REF!+#REF!+#REF!</f>
        <v>#REF!</v>
      </c>
      <c r="M84" s="82" t="e">
        <f>#REF!+#REF!+#REF!+#REF!+#REF!+#REF!</f>
        <v>#REF!</v>
      </c>
      <c r="N84" s="102" t="e">
        <f>#REF!+#REF!+#REF!+#REF!+#REF!+#REF!</f>
        <v>#REF!</v>
      </c>
      <c r="O84" s="120" t="e">
        <f>#REF!+#REF!+#REF!+#REF!+#REF!+#REF!</f>
        <v>#REF!</v>
      </c>
      <c r="P84" s="82" t="e">
        <f>#REF!+#REF!+#REF!+#REF!+#REF!+#REF!</f>
        <v>#REF!</v>
      </c>
      <c r="Q84" s="82" t="e">
        <f>#REF!+#REF!+#REF!+#REF!+#REF!+#REF!</f>
        <v>#REF!</v>
      </c>
      <c r="R84" s="137" t="e">
        <f>#REF!+#REF!+#REF!+#REF!+#REF!+#REF!</f>
        <v>#REF!</v>
      </c>
      <c r="S84" s="120" t="e">
        <f>#REF!+#REF!+#REF!+#REF!+#REF!+#REF!</f>
        <v>#REF!</v>
      </c>
      <c r="T84" s="137" t="e">
        <f>#REF!+#REF!+#REF!+#REF!+#REF!+#REF!</f>
        <v>#REF!</v>
      </c>
      <c r="U84" s="154" t="e">
        <f>#REF!+#REF!+#REF!+#REF!+#REF!+#REF!</f>
        <v>#REF!</v>
      </c>
      <c r="V84" s="168" t="e">
        <f>#REF!+#REF!+#REF!+#REF!+#REF!+#REF!</f>
        <v>#REF!</v>
      </c>
      <c r="W84" s="184" t="e">
        <f t="shared" si="17"/>
        <v>#REF!</v>
      </c>
      <c r="X84" s="195">
        <v>0</v>
      </c>
      <c r="Y84" s="220" t="str">
        <f>IF(OR(X84=0,X84=""),"-",+W84/X84*100)</f>
        <v>-</v>
      </c>
    </row>
    <row r="85" spans="1:28" ht="21.75" customHeight="1">
      <c r="A85" s="10"/>
      <c r="B85" s="24"/>
      <c r="C85" s="36" t="s">
        <v>35</v>
      </c>
      <c r="D85" s="65" t="e">
        <f>#REF!+#REF!+#REF!+#REF!+#REF!+#REF!</f>
        <v>#REF!</v>
      </c>
      <c r="E85" s="83" t="e">
        <f>#REF!+#REF!+#REF!+#REF!+#REF!+#REF!</f>
        <v>#REF!</v>
      </c>
      <c r="F85" s="83" t="e">
        <f>#REF!+#REF!+#REF!+#REF!+#REF!+#REF!</f>
        <v>#REF!</v>
      </c>
      <c r="G85" s="83" t="e">
        <f>#REF!+#REF!+#REF!+#REF!+#REF!+#REF!</f>
        <v>#REF!</v>
      </c>
      <c r="H85" s="83" t="e">
        <f>#REF!+#REF!+#REF!+#REF!+#REF!+#REF!</f>
        <v>#REF!</v>
      </c>
      <c r="I85" s="83" t="e">
        <f>#REF!+#REF!+#REF!+#REF!+#REF!+#REF!</f>
        <v>#REF!</v>
      </c>
      <c r="J85" s="83" t="e">
        <f>#REF!+#REF!+#REF!+#REF!+#REF!+#REF!</f>
        <v>#REF!</v>
      </c>
      <c r="K85" s="83" t="e">
        <f>#REF!+#REF!+#REF!+#REF!+#REF!+#REF!</f>
        <v>#REF!</v>
      </c>
      <c r="L85" s="83" t="e">
        <f>#REF!+#REF!+#REF!+#REF!+#REF!+#REF!</f>
        <v>#REF!</v>
      </c>
      <c r="M85" s="83" t="e">
        <f>#REF!+#REF!+#REF!+#REF!+#REF!+#REF!</f>
        <v>#REF!</v>
      </c>
      <c r="N85" s="103" t="e">
        <f>#REF!+#REF!+#REF!+#REF!+#REF!+#REF!</f>
        <v>#REF!</v>
      </c>
      <c r="O85" s="121" t="e">
        <f>#REF!+#REF!+#REF!+#REF!+#REF!+#REF!</f>
        <v>#REF!</v>
      </c>
      <c r="P85" s="83" t="e">
        <f>#REF!+#REF!+#REF!+#REF!+#REF!+#REF!</f>
        <v>#REF!</v>
      </c>
      <c r="Q85" s="83" t="e">
        <f>#REF!+#REF!+#REF!+#REF!+#REF!+#REF!</f>
        <v>#REF!</v>
      </c>
      <c r="R85" s="138" t="e">
        <f>#REF!+#REF!+#REF!+#REF!+#REF!+#REF!</f>
        <v>#REF!</v>
      </c>
      <c r="S85" s="121" t="e">
        <f>#REF!+#REF!+#REF!+#REF!+#REF!+#REF!</f>
        <v>#REF!</v>
      </c>
      <c r="T85" s="138" t="e">
        <f>#REF!+#REF!+#REF!+#REF!+#REF!+#REF!</f>
        <v>#REF!</v>
      </c>
      <c r="U85" s="155" t="e">
        <f>#REF!+#REF!+#REF!+#REF!+#REF!+#REF!</f>
        <v>#REF!</v>
      </c>
      <c r="V85" s="169" t="e">
        <f>#REF!+#REF!+#REF!+#REF!+#REF!+#REF!</f>
        <v>#REF!</v>
      </c>
      <c r="W85" s="173" t="e">
        <f t="shared" si="17"/>
        <v>#REF!</v>
      </c>
      <c r="X85" s="194">
        <v>0</v>
      </c>
      <c r="Y85" s="221" t="str">
        <f>IF(OR(X85=0,X85=""),"-",+W85/X85*100)</f>
        <v>-</v>
      </c>
    </row>
    <row r="86" spans="1:28" ht="21.75" customHeight="1">
      <c r="A86" s="10"/>
      <c r="B86" s="24" t="s">
        <v>49</v>
      </c>
      <c r="C86" s="37" t="s">
        <v>44</v>
      </c>
      <c r="D86" s="63" t="e">
        <f>#REF!+#REF!+#REF!+#REF!+#REF!+#REF!</f>
        <v>#REF!</v>
      </c>
      <c r="E86" s="73" t="e">
        <f>#REF!+#REF!+#REF!+#REF!+#REF!+#REF!</f>
        <v>#REF!</v>
      </c>
      <c r="F86" s="73" t="e">
        <f>#REF!+#REF!+#REF!+#REF!+#REF!+#REF!</f>
        <v>#REF!</v>
      </c>
      <c r="G86" s="73" t="e">
        <f>#REF!+#REF!+#REF!+#REF!+#REF!+#REF!</f>
        <v>#REF!</v>
      </c>
      <c r="H86" s="73" t="e">
        <f>#REF!+#REF!+#REF!+#REF!+#REF!+#REF!</f>
        <v>#REF!</v>
      </c>
      <c r="I86" s="73" t="e">
        <f>#REF!+#REF!+#REF!+#REF!+#REF!+#REF!</f>
        <v>#REF!</v>
      </c>
      <c r="J86" s="73" t="e">
        <f>#REF!+#REF!+#REF!+#REF!+#REF!+#REF!</f>
        <v>#REF!</v>
      </c>
      <c r="K86" s="73" t="e">
        <f>#REF!+#REF!+#REF!+#REF!+#REF!+#REF!</f>
        <v>#REF!</v>
      </c>
      <c r="L86" s="73" t="e">
        <f>#REF!+#REF!+#REF!+#REF!+#REF!+#REF!</f>
        <v>#REF!</v>
      </c>
      <c r="M86" s="73" t="e">
        <f>#REF!+#REF!+#REF!+#REF!+#REF!+#REF!</f>
        <v>#REF!</v>
      </c>
      <c r="N86" s="96" t="e">
        <f>#REF!+#REF!+#REF!+#REF!+#REF!+#REF!</f>
        <v>#REF!</v>
      </c>
      <c r="O86" s="109" t="e">
        <f>#REF!+#REF!+#REF!+#REF!+#REF!+#REF!</f>
        <v>#REF!</v>
      </c>
      <c r="P86" s="73" t="e">
        <f>#REF!+#REF!+#REF!+#REF!+#REF!+#REF!</f>
        <v>#REF!</v>
      </c>
      <c r="Q86" s="73" t="e">
        <f>#REF!+#REF!+#REF!+#REF!+#REF!+#REF!</f>
        <v>#REF!</v>
      </c>
      <c r="R86" s="126" t="e">
        <f>#REF!+#REF!+#REF!+#REF!+#REF!+#REF!</f>
        <v>#REF!</v>
      </c>
      <c r="S86" s="109" t="e">
        <f>#REF!+#REF!+#REF!+#REF!+#REF!+#REF!</f>
        <v>#REF!</v>
      </c>
      <c r="T86" s="126" t="e">
        <f>#REF!+#REF!+#REF!+#REF!+#REF!+#REF!</f>
        <v>#REF!</v>
      </c>
      <c r="U86" s="143" t="e">
        <f>#REF!+#REF!+#REF!+#REF!+#REF!+#REF!</f>
        <v>#REF!</v>
      </c>
      <c r="V86" s="159" t="e">
        <f>#REF!+#REF!+#REF!+#REF!+#REF!+#REF!</f>
        <v>#REF!</v>
      </c>
      <c r="W86" s="184" t="e">
        <f t="shared" si="17"/>
        <v>#REF!</v>
      </c>
      <c r="X86" s="195">
        <v>0</v>
      </c>
      <c r="Y86" s="217" t="e">
        <f t="shared" ref="Y86:Y105" si="19">W86/X86*100</f>
        <v>#REF!</v>
      </c>
    </row>
    <row r="87" spans="1:28" ht="21.75" customHeight="1">
      <c r="A87" s="10"/>
      <c r="B87" s="24"/>
      <c r="C87" s="36" t="s">
        <v>35</v>
      </c>
      <c r="D87" s="51" t="e">
        <f>#REF!+#REF!+#REF!+#REF!+#REF!+#REF!</f>
        <v>#REF!</v>
      </c>
      <c r="E87" s="72" t="e">
        <f>#REF!+#REF!+#REF!+#REF!+#REF!+#REF!</f>
        <v>#REF!</v>
      </c>
      <c r="F87" s="72" t="e">
        <f>#REF!+#REF!+#REF!+#REF!+#REF!+#REF!</f>
        <v>#REF!</v>
      </c>
      <c r="G87" s="72" t="e">
        <f>#REF!+#REF!+#REF!+#REF!+#REF!+#REF!</f>
        <v>#REF!</v>
      </c>
      <c r="H87" s="72" t="e">
        <f>#REF!+#REF!+#REF!+#REF!+#REF!+#REF!</f>
        <v>#REF!</v>
      </c>
      <c r="I87" s="72" t="e">
        <f>#REF!+#REF!+#REF!+#REF!+#REF!+#REF!</f>
        <v>#REF!</v>
      </c>
      <c r="J87" s="72" t="e">
        <f>#REF!+#REF!+#REF!+#REF!+#REF!+#REF!</f>
        <v>#REF!</v>
      </c>
      <c r="K87" s="72" t="e">
        <f>#REF!+#REF!+#REF!+#REF!+#REF!+#REF!</f>
        <v>#REF!</v>
      </c>
      <c r="L87" s="72" t="e">
        <f>#REF!+#REF!+#REF!+#REF!+#REF!+#REF!</f>
        <v>#REF!</v>
      </c>
      <c r="M87" s="72" t="e">
        <f>#REF!+#REF!+#REF!+#REF!+#REF!+#REF!</f>
        <v>#REF!</v>
      </c>
      <c r="N87" s="90" t="e">
        <f>#REF!+#REF!+#REF!+#REF!+#REF!+#REF!</f>
        <v>#REF!</v>
      </c>
      <c r="O87" s="108" t="e">
        <f>#REF!+#REF!+#REF!+#REF!+#REF!+#REF!</f>
        <v>#REF!</v>
      </c>
      <c r="P87" s="72" t="e">
        <f>#REF!+#REF!+#REF!+#REF!+#REF!+#REF!</f>
        <v>#REF!</v>
      </c>
      <c r="Q87" s="72" t="e">
        <f>#REF!+#REF!+#REF!+#REF!+#REF!+#REF!</f>
        <v>#REF!</v>
      </c>
      <c r="R87" s="125" t="e">
        <f>#REF!+#REF!+#REF!+#REF!+#REF!+#REF!</f>
        <v>#REF!</v>
      </c>
      <c r="S87" s="108" t="e">
        <f>#REF!+#REF!+#REF!+#REF!+#REF!+#REF!</f>
        <v>#REF!</v>
      </c>
      <c r="T87" s="125" t="e">
        <f>#REF!+#REF!+#REF!+#REF!+#REF!+#REF!</f>
        <v>#REF!</v>
      </c>
      <c r="U87" s="142" t="e">
        <f>#REF!+#REF!+#REF!+#REF!+#REF!+#REF!</f>
        <v>#REF!</v>
      </c>
      <c r="V87" s="158" t="e">
        <f>#REF!+#REF!+#REF!+#REF!+#REF!+#REF!</f>
        <v>#REF!</v>
      </c>
      <c r="W87" s="173" t="e">
        <f t="shared" si="17"/>
        <v>#REF!</v>
      </c>
      <c r="X87" s="194">
        <v>0</v>
      </c>
      <c r="Y87" s="211" t="e">
        <f t="shared" si="19"/>
        <v>#REF!</v>
      </c>
    </row>
    <row r="88" spans="1:28" ht="21.75" customHeight="1">
      <c r="A88" s="11" t="s">
        <v>43</v>
      </c>
      <c r="B88" s="26"/>
      <c r="C88" s="38" t="s">
        <v>44</v>
      </c>
      <c r="D88" s="53" t="e">
        <f t="shared" ref="D88:V89" si="20">D66+D68+D70+D72+D74+D76+D78+D80+D82+D84+D86</f>
        <v>#REF!</v>
      </c>
      <c r="E88" s="53" t="e">
        <f t="shared" si="20"/>
        <v>#REF!</v>
      </c>
      <c r="F88" s="53" t="e">
        <f t="shared" si="20"/>
        <v>#REF!</v>
      </c>
      <c r="G88" s="53" t="e">
        <f t="shared" si="20"/>
        <v>#REF!</v>
      </c>
      <c r="H88" s="53" t="e">
        <f t="shared" si="20"/>
        <v>#REF!</v>
      </c>
      <c r="I88" s="53" t="e">
        <f t="shared" si="20"/>
        <v>#REF!</v>
      </c>
      <c r="J88" s="53" t="e">
        <f t="shared" si="20"/>
        <v>#REF!</v>
      </c>
      <c r="K88" s="53" t="e">
        <f t="shared" si="20"/>
        <v>#REF!</v>
      </c>
      <c r="L88" s="53" t="e">
        <f t="shared" si="20"/>
        <v>#REF!</v>
      </c>
      <c r="M88" s="53" t="e">
        <f t="shared" si="20"/>
        <v>#REF!</v>
      </c>
      <c r="N88" s="100" t="e">
        <f t="shared" si="20"/>
        <v>#REF!</v>
      </c>
      <c r="O88" s="110" t="e">
        <f t="shared" si="20"/>
        <v>#REF!</v>
      </c>
      <c r="P88" s="53" t="e">
        <f t="shared" si="20"/>
        <v>#REF!</v>
      </c>
      <c r="Q88" s="53" t="e">
        <f t="shared" si="20"/>
        <v>#REF!</v>
      </c>
      <c r="R88" s="127" t="e">
        <f t="shared" si="20"/>
        <v>#REF!</v>
      </c>
      <c r="S88" s="110" t="e">
        <f t="shared" si="20"/>
        <v>#REF!</v>
      </c>
      <c r="T88" s="127" t="e">
        <f t="shared" si="20"/>
        <v>#REF!</v>
      </c>
      <c r="U88" s="144" t="e">
        <f t="shared" si="20"/>
        <v>#REF!</v>
      </c>
      <c r="V88" s="100" t="e">
        <f t="shared" si="20"/>
        <v>#REF!</v>
      </c>
      <c r="W88" s="174" t="e">
        <f t="shared" si="17"/>
        <v>#REF!</v>
      </c>
      <c r="X88" s="53">
        <f>SUM(X66,X68,X70,X72,X74,X76,X78,X80,X82,X84,X86)</f>
        <v>343</v>
      </c>
      <c r="Y88" s="222" t="e">
        <f t="shared" si="19"/>
        <v>#REF!</v>
      </c>
      <c r="AB88" s="2">
        <f>SUM(X66,X68,X70,X72,X74,X76,X78,X80,X82,X84,X86)</f>
        <v>343</v>
      </c>
    </row>
    <row r="89" spans="1:28" ht="21.75" customHeight="1">
      <c r="A89" s="12"/>
      <c r="B89" s="27"/>
      <c r="C89" s="39" t="s">
        <v>35</v>
      </c>
      <c r="D89" s="54" t="e">
        <f t="shared" si="20"/>
        <v>#REF!</v>
      </c>
      <c r="E89" s="54" t="e">
        <f t="shared" si="20"/>
        <v>#REF!</v>
      </c>
      <c r="F89" s="54" t="e">
        <f t="shared" si="20"/>
        <v>#REF!</v>
      </c>
      <c r="G89" s="54" t="e">
        <f t="shared" si="20"/>
        <v>#REF!</v>
      </c>
      <c r="H89" s="54" t="e">
        <f t="shared" si="20"/>
        <v>#REF!</v>
      </c>
      <c r="I89" s="54" t="e">
        <f t="shared" si="20"/>
        <v>#REF!</v>
      </c>
      <c r="J89" s="54" t="e">
        <f t="shared" si="20"/>
        <v>#REF!</v>
      </c>
      <c r="K89" s="54" t="e">
        <f t="shared" si="20"/>
        <v>#REF!</v>
      </c>
      <c r="L89" s="54" t="e">
        <f t="shared" si="20"/>
        <v>#REF!</v>
      </c>
      <c r="M89" s="54" t="e">
        <f t="shared" si="20"/>
        <v>#REF!</v>
      </c>
      <c r="N89" s="101" t="e">
        <f t="shared" si="20"/>
        <v>#REF!</v>
      </c>
      <c r="O89" s="111" t="e">
        <f t="shared" si="20"/>
        <v>#REF!</v>
      </c>
      <c r="P89" s="54" t="e">
        <f t="shared" si="20"/>
        <v>#REF!</v>
      </c>
      <c r="Q89" s="54" t="e">
        <f t="shared" si="20"/>
        <v>#REF!</v>
      </c>
      <c r="R89" s="128" t="e">
        <f t="shared" si="20"/>
        <v>#REF!</v>
      </c>
      <c r="S89" s="111" t="e">
        <f t="shared" si="20"/>
        <v>#REF!</v>
      </c>
      <c r="T89" s="128" t="e">
        <f t="shared" si="20"/>
        <v>#REF!</v>
      </c>
      <c r="U89" s="145" t="e">
        <f t="shared" si="20"/>
        <v>#REF!</v>
      </c>
      <c r="V89" s="101" t="e">
        <f t="shared" si="20"/>
        <v>#REF!</v>
      </c>
      <c r="W89" s="175" t="e">
        <f t="shared" si="17"/>
        <v>#REF!</v>
      </c>
      <c r="X89" s="191">
        <f>SUM(X67,X69,X71,X73,X75,X77,X79,X81,X83,X85,X87)</f>
        <v>844</v>
      </c>
      <c r="Y89" s="223" t="e">
        <f t="shared" si="19"/>
        <v>#REF!</v>
      </c>
      <c r="AB89" s="248">
        <f>SUM(X67,X69,X71,X73,X75,X77,X79,X81,X83,X85,X87)</f>
        <v>844</v>
      </c>
    </row>
    <row r="90" spans="1:28" ht="21.75" customHeight="1">
      <c r="A90" s="9" t="s">
        <v>50</v>
      </c>
      <c r="B90" s="23" t="s">
        <v>42</v>
      </c>
      <c r="C90" s="35" t="s">
        <v>3</v>
      </c>
      <c r="D90" s="66" t="e">
        <f t="shared" ref="D90:V111" si="21">D6+D66</f>
        <v>#REF!</v>
      </c>
      <c r="E90" s="66" t="e">
        <f t="shared" si="21"/>
        <v>#REF!</v>
      </c>
      <c r="F90" s="66" t="e">
        <f t="shared" si="21"/>
        <v>#REF!</v>
      </c>
      <c r="G90" s="66" t="e">
        <f t="shared" si="21"/>
        <v>#REF!</v>
      </c>
      <c r="H90" s="66" t="e">
        <f t="shared" si="21"/>
        <v>#REF!</v>
      </c>
      <c r="I90" s="66" t="e">
        <f t="shared" si="21"/>
        <v>#REF!</v>
      </c>
      <c r="J90" s="66" t="e">
        <f t="shared" si="21"/>
        <v>#REF!</v>
      </c>
      <c r="K90" s="66" t="e">
        <f t="shared" si="21"/>
        <v>#REF!</v>
      </c>
      <c r="L90" s="66" t="e">
        <f t="shared" si="21"/>
        <v>#REF!</v>
      </c>
      <c r="M90" s="66" t="e">
        <f t="shared" si="21"/>
        <v>#REF!</v>
      </c>
      <c r="N90" s="104" t="e">
        <f t="shared" si="21"/>
        <v>#REF!</v>
      </c>
      <c r="O90" s="107" t="e">
        <f t="shared" si="21"/>
        <v>#REF!</v>
      </c>
      <c r="P90" s="71" t="e">
        <f t="shared" si="21"/>
        <v>#REF!</v>
      </c>
      <c r="Q90" s="71" t="e">
        <f t="shared" si="21"/>
        <v>#REF!</v>
      </c>
      <c r="R90" s="124" t="e">
        <f t="shared" si="21"/>
        <v>#REF!</v>
      </c>
      <c r="S90" s="107" t="e">
        <f t="shared" si="21"/>
        <v>#REF!</v>
      </c>
      <c r="T90" s="124" t="e">
        <f t="shared" si="21"/>
        <v>#REF!</v>
      </c>
      <c r="U90" s="141" t="e">
        <f t="shared" si="21"/>
        <v>#REF!</v>
      </c>
      <c r="V90" s="104" t="e">
        <f t="shared" si="21"/>
        <v>#REF!</v>
      </c>
      <c r="W90" s="172" t="e">
        <f t="shared" si="17"/>
        <v>#REF!</v>
      </c>
      <c r="X90" s="193">
        <v>77</v>
      </c>
      <c r="Y90" s="217" t="e">
        <f t="shared" si="19"/>
        <v>#REF!</v>
      </c>
    </row>
    <row r="91" spans="1:28" ht="21.75" customHeight="1">
      <c r="A91" s="10"/>
      <c r="B91" s="24"/>
      <c r="C91" s="36" t="s">
        <v>30</v>
      </c>
      <c r="D91" s="51" t="e">
        <f t="shared" si="21"/>
        <v>#REF!</v>
      </c>
      <c r="E91" s="72" t="e">
        <f t="shared" si="21"/>
        <v>#REF!</v>
      </c>
      <c r="F91" s="72" t="e">
        <f t="shared" si="21"/>
        <v>#REF!</v>
      </c>
      <c r="G91" s="72" t="e">
        <f t="shared" si="21"/>
        <v>#REF!</v>
      </c>
      <c r="H91" s="72" t="e">
        <f t="shared" si="21"/>
        <v>#REF!</v>
      </c>
      <c r="I91" s="72" t="e">
        <f t="shared" si="21"/>
        <v>#REF!</v>
      </c>
      <c r="J91" s="72" t="e">
        <f t="shared" si="21"/>
        <v>#REF!</v>
      </c>
      <c r="K91" s="90" t="e">
        <f t="shared" si="21"/>
        <v>#REF!</v>
      </c>
      <c r="L91" s="90" t="e">
        <f t="shared" si="21"/>
        <v>#REF!</v>
      </c>
      <c r="M91" s="90" t="e">
        <f t="shared" si="21"/>
        <v>#REF!</v>
      </c>
      <c r="N91" s="90" t="e">
        <f t="shared" si="21"/>
        <v>#REF!</v>
      </c>
      <c r="O91" s="108" t="e">
        <f t="shared" si="21"/>
        <v>#REF!</v>
      </c>
      <c r="P91" s="72" t="e">
        <f t="shared" si="21"/>
        <v>#REF!</v>
      </c>
      <c r="Q91" s="72" t="e">
        <f t="shared" si="21"/>
        <v>#REF!</v>
      </c>
      <c r="R91" s="125" t="e">
        <f t="shared" si="21"/>
        <v>#REF!</v>
      </c>
      <c r="S91" s="108" t="e">
        <f t="shared" si="21"/>
        <v>#REF!</v>
      </c>
      <c r="T91" s="125" t="e">
        <f t="shared" si="21"/>
        <v>#REF!</v>
      </c>
      <c r="U91" s="142" t="e">
        <f t="shared" si="21"/>
        <v>#REF!</v>
      </c>
      <c r="V91" s="158" t="e">
        <f t="shared" si="21"/>
        <v>#REF!</v>
      </c>
      <c r="W91" s="173" t="e">
        <f t="shared" si="17"/>
        <v>#REF!</v>
      </c>
      <c r="X91" s="194">
        <v>301</v>
      </c>
      <c r="Y91" s="211" t="e">
        <f t="shared" si="19"/>
        <v>#REF!</v>
      </c>
    </row>
    <row r="92" spans="1:28" ht="21.75" customHeight="1">
      <c r="A92" s="10"/>
      <c r="B92" s="24" t="s">
        <v>14</v>
      </c>
      <c r="C92" s="37" t="s">
        <v>44</v>
      </c>
      <c r="D92" s="67" t="e">
        <f t="shared" si="21"/>
        <v>#REF!</v>
      </c>
      <c r="E92" s="73" t="e">
        <f t="shared" si="21"/>
        <v>#REF!</v>
      </c>
      <c r="F92" s="73" t="e">
        <f t="shared" si="21"/>
        <v>#REF!</v>
      </c>
      <c r="G92" s="73" t="e">
        <f t="shared" si="21"/>
        <v>#REF!</v>
      </c>
      <c r="H92" s="73" t="e">
        <f t="shared" si="21"/>
        <v>#REF!</v>
      </c>
      <c r="I92" s="73" t="e">
        <f t="shared" si="21"/>
        <v>#REF!</v>
      </c>
      <c r="J92" s="73" t="e">
        <f t="shared" si="21"/>
        <v>#REF!</v>
      </c>
      <c r="K92" s="96" t="e">
        <f t="shared" si="21"/>
        <v>#REF!</v>
      </c>
      <c r="L92" s="96" t="e">
        <f t="shared" si="21"/>
        <v>#REF!</v>
      </c>
      <c r="M92" s="96" t="e">
        <f t="shared" si="21"/>
        <v>#REF!</v>
      </c>
      <c r="N92" s="96" t="e">
        <f t="shared" si="21"/>
        <v>#REF!</v>
      </c>
      <c r="O92" s="109" t="e">
        <f t="shared" si="21"/>
        <v>#REF!</v>
      </c>
      <c r="P92" s="73" t="e">
        <f t="shared" si="21"/>
        <v>#REF!</v>
      </c>
      <c r="Q92" s="73" t="e">
        <f t="shared" si="21"/>
        <v>#REF!</v>
      </c>
      <c r="R92" s="126" t="e">
        <f t="shared" si="21"/>
        <v>#REF!</v>
      </c>
      <c r="S92" s="109" t="e">
        <f t="shared" si="21"/>
        <v>#REF!</v>
      </c>
      <c r="T92" s="126" t="e">
        <f t="shared" si="21"/>
        <v>#REF!</v>
      </c>
      <c r="U92" s="143" t="e">
        <f t="shared" si="21"/>
        <v>#REF!</v>
      </c>
      <c r="V92" s="159" t="e">
        <f t="shared" si="21"/>
        <v>#REF!</v>
      </c>
      <c r="W92" s="184" t="e">
        <f t="shared" si="17"/>
        <v>#REF!</v>
      </c>
      <c r="X92" s="195">
        <v>142</v>
      </c>
      <c r="Y92" s="224" t="e">
        <f t="shared" si="19"/>
        <v>#REF!</v>
      </c>
    </row>
    <row r="93" spans="1:28" ht="21.75" customHeight="1">
      <c r="A93" s="10"/>
      <c r="B93" s="24"/>
      <c r="C93" s="36" t="s">
        <v>35</v>
      </c>
      <c r="D93" s="51" t="e">
        <f t="shared" si="21"/>
        <v>#REF!</v>
      </c>
      <c r="E93" s="72" t="e">
        <f t="shared" si="21"/>
        <v>#REF!</v>
      </c>
      <c r="F93" s="72" t="e">
        <f t="shared" si="21"/>
        <v>#REF!</v>
      </c>
      <c r="G93" s="72" t="e">
        <f t="shared" si="21"/>
        <v>#REF!</v>
      </c>
      <c r="H93" s="72" t="e">
        <f t="shared" si="21"/>
        <v>#REF!</v>
      </c>
      <c r="I93" s="72" t="e">
        <f t="shared" si="21"/>
        <v>#REF!</v>
      </c>
      <c r="J93" s="72" t="e">
        <f t="shared" si="21"/>
        <v>#REF!</v>
      </c>
      <c r="K93" s="90" t="e">
        <f t="shared" si="21"/>
        <v>#REF!</v>
      </c>
      <c r="L93" s="90" t="e">
        <f t="shared" si="21"/>
        <v>#REF!</v>
      </c>
      <c r="M93" s="90" t="e">
        <f t="shared" si="21"/>
        <v>#REF!</v>
      </c>
      <c r="N93" s="90" t="e">
        <f t="shared" si="21"/>
        <v>#REF!</v>
      </c>
      <c r="O93" s="108" t="e">
        <f t="shared" si="21"/>
        <v>#REF!</v>
      </c>
      <c r="P93" s="72" t="e">
        <f t="shared" si="21"/>
        <v>#REF!</v>
      </c>
      <c r="Q93" s="72" t="e">
        <f t="shared" si="21"/>
        <v>#REF!</v>
      </c>
      <c r="R93" s="125" t="e">
        <f t="shared" si="21"/>
        <v>#REF!</v>
      </c>
      <c r="S93" s="108" t="e">
        <f t="shared" si="21"/>
        <v>#REF!</v>
      </c>
      <c r="T93" s="125" t="e">
        <f t="shared" si="21"/>
        <v>#REF!</v>
      </c>
      <c r="U93" s="142" t="e">
        <f t="shared" si="21"/>
        <v>#REF!</v>
      </c>
      <c r="V93" s="158" t="e">
        <f t="shared" si="21"/>
        <v>#REF!</v>
      </c>
      <c r="W93" s="173" t="e">
        <f t="shared" si="17"/>
        <v>#REF!</v>
      </c>
      <c r="X93" s="194">
        <v>435</v>
      </c>
      <c r="Y93" s="211" t="e">
        <f t="shared" si="19"/>
        <v>#REF!</v>
      </c>
    </row>
    <row r="94" spans="1:28" ht="21.75" customHeight="1">
      <c r="A94" s="10"/>
      <c r="B94" s="24" t="s">
        <v>45</v>
      </c>
      <c r="C94" s="37" t="s">
        <v>44</v>
      </c>
      <c r="D94" s="67" t="e">
        <f t="shared" si="21"/>
        <v>#REF!</v>
      </c>
      <c r="E94" s="73" t="e">
        <f t="shared" si="21"/>
        <v>#REF!</v>
      </c>
      <c r="F94" s="73" t="e">
        <f t="shared" si="21"/>
        <v>#REF!</v>
      </c>
      <c r="G94" s="73" t="e">
        <f t="shared" si="21"/>
        <v>#REF!</v>
      </c>
      <c r="H94" s="73" t="e">
        <f t="shared" si="21"/>
        <v>#REF!</v>
      </c>
      <c r="I94" s="73" t="e">
        <f t="shared" si="21"/>
        <v>#REF!</v>
      </c>
      <c r="J94" s="73" t="e">
        <f t="shared" si="21"/>
        <v>#REF!</v>
      </c>
      <c r="K94" s="96" t="e">
        <f t="shared" si="21"/>
        <v>#REF!</v>
      </c>
      <c r="L94" s="96" t="e">
        <f t="shared" si="21"/>
        <v>#REF!</v>
      </c>
      <c r="M94" s="96" t="e">
        <f t="shared" si="21"/>
        <v>#REF!</v>
      </c>
      <c r="N94" s="96" t="e">
        <f t="shared" si="21"/>
        <v>#REF!</v>
      </c>
      <c r="O94" s="109" t="e">
        <f t="shared" si="21"/>
        <v>#REF!</v>
      </c>
      <c r="P94" s="73" t="e">
        <f t="shared" si="21"/>
        <v>#REF!</v>
      </c>
      <c r="Q94" s="73" t="e">
        <f t="shared" si="21"/>
        <v>#REF!</v>
      </c>
      <c r="R94" s="126" t="e">
        <f t="shared" si="21"/>
        <v>#REF!</v>
      </c>
      <c r="S94" s="109" t="e">
        <f t="shared" si="21"/>
        <v>#REF!</v>
      </c>
      <c r="T94" s="126" t="e">
        <f t="shared" si="21"/>
        <v>#REF!</v>
      </c>
      <c r="U94" s="143" t="e">
        <f t="shared" si="21"/>
        <v>#REF!</v>
      </c>
      <c r="V94" s="159" t="e">
        <f t="shared" si="21"/>
        <v>#REF!</v>
      </c>
      <c r="W94" s="184" t="e">
        <f t="shared" si="17"/>
        <v>#REF!</v>
      </c>
      <c r="X94" s="195">
        <v>230</v>
      </c>
      <c r="Y94" s="224" t="e">
        <f t="shared" si="19"/>
        <v>#REF!</v>
      </c>
    </row>
    <row r="95" spans="1:28" ht="21.75" customHeight="1">
      <c r="A95" s="10"/>
      <c r="B95" s="24"/>
      <c r="C95" s="36" t="s">
        <v>35</v>
      </c>
      <c r="D95" s="51" t="e">
        <f t="shared" si="21"/>
        <v>#REF!</v>
      </c>
      <c r="E95" s="72" t="e">
        <f t="shared" si="21"/>
        <v>#REF!</v>
      </c>
      <c r="F95" s="72" t="e">
        <f t="shared" si="21"/>
        <v>#REF!</v>
      </c>
      <c r="G95" s="72" t="e">
        <f t="shared" si="21"/>
        <v>#REF!</v>
      </c>
      <c r="H95" s="72" t="e">
        <f t="shared" si="21"/>
        <v>#REF!</v>
      </c>
      <c r="I95" s="72" t="e">
        <f t="shared" si="21"/>
        <v>#REF!</v>
      </c>
      <c r="J95" s="72" t="e">
        <f t="shared" si="21"/>
        <v>#REF!</v>
      </c>
      <c r="K95" s="90" t="e">
        <f t="shared" si="21"/>
        <v>#REF!</v>
      </c>
      <c r="L95" s="90" t="e">
        <f t="shared" si="21"/>
        <v>#REF!</v>
      </c>
      <c r="M95" s="90" t="e">
        <f t="shared" si="21"/>
        <v>#REF!</v>
      </c>
      <c r="N95" s="90" t="e">
        <f t="shared" si="21"/>
        <v>#REF!</v>
      </c>
      <c r="O95" s="108" t="e">
        <f t="shared" si="21"/>
        <v>#REF!</v>
      </c>
      <c r="P95" s="72" t="e">
        <f t="shared" si="21"/>
        <v>#REF!</v>
      </c>
      <c r="Q95" s="72" t="e">
        <f t="shared" si="21"/>
        <v>#REF!</v>
      </c>
      <c r="R95" s="125" t="e">
        <f t="shared" si="21"/>
        <v>#REF!</v>
      </c>
      <c r="S95" s="108" t="e">
        <f t="shared" si="21"/>
        <v>#REF!</v>
      </c>
      <c r="T95" s="125" t="e">
        <f t="shared" si="21"/>
        <v>#REF!</v>
      </c>
      <c r="U95" s="142" t="e">
        <f t="shared" si="21"/>
        <v>#REF!</v>
      </c>
      <c r="V95" s="158" t="e">
        <f t="shared" si="21"/>
        <v>#REF!</v>
      </c>
      <c r="W95" s="173" t="e">
        <f t="shared" si="17"/>
        <v>#REF!</v>
      </c>
      <c r="X95" s="194">
        <v>230</v>
      </c>
      <c r="Y95" s="211" t="e">
        <f t="shared" si="19"/>
        <v>#REF!</v>
      </c>
    </row>
    <row r="96" spans="1:28" ht="21.75" customHeight="1">
      <c r="A96" s="10"/>
      <c r="B96" s="24" t="s">
        <v>24</v>
      </c>
      <c r="C96" s="37" t="s">
        <v>44</v>
      </c>
      <c r="D96" s="67" t="e">
        <f t="shared" si="21"/>
        <v>#REF!</v>
      </c>
      <c r="E96" s="73" t="e">
        <f t="shared" si="21"/>
        <v>#REF!</v>
      </c>
      <c r="F96" s="73" t="e">
        <f t="shared" si="21"/>
        <v>#REF!</v>
      </c>
      <c r="G96" s="73" t="e">
        <f t="shared" si="21"/>
        <v>#REF!</v>
      </c>
      <c r="H96" s="73" t="e">
        <f t="shared" si="21"/>
        <v>#REF!</v>
      </c>
      <c r="I96" s="73" t="e">
        <f t="shared" si="21"/>
        <v>#REF!</v>
      </c>
      <c r="J96" s="73" t="e">
        <f t="shared" si="21"/>
        <v>#REF!</v>
      </c>
      <c r="K96" s="96" t="e">
        <f t="shared" si="21"/>
        <v>#REF!</v>
      </c>
      <c r="L96" s="96" t="e">
        <f t="shared" si="21"/>
        <v>#REF!</v>
      </c>
      <c r="M96" s="96" t="e">
        <f t="shared" si="21"/>
        <v>#REF!</v>
      </c>
      <c r="N96" s="96" t="e">
        <f t="shared" si="21"/>
        <v>#REF!</v>
      </c>
      <c r="O96" s="109" t="e">
        <f t="shared" si="21"/>
        <v>#REF!</v>
      </c>
      <c r="P96" s="73" t="e">
        <f t="shared" si="21"/>
        <v>#REF!</v>
      </c>
      <c r="Q96" s="73" t="e">
        <f t="shared" si="21"/>
        <v>#REF!</v>
      </c>
      <c r="R96" s="126" t="e">
        <f t="shared" si="21"/>
        <v>#REF!</v>
      </c>
      <c r="S96" s="109" t="e">
        <f t="shared" si="21"/>
        <v>#REF!</v>
      </c>
      <c r="T96" s="126" t="e">
        <f t="shared" si="21"/>
        <v>#REF!</v>
      </c>
      <c r="U96" s="143" t="e">
        <f t="shared" si="21"/>
        <v>#REF!</v>
      </c>
      <c r="V96" s="159" t="e">
        <f t="shared" si="21"/>
        <v>#REF!</v>
      </c>
      <c r="W96" s="184" t="e">
        <f t="shared" si="17"/>
        <v>#REF!</v>
      </c>
      <c r="X96" s="195">
        <v>35</v>
      </c>
      <c r="Y96" s="224" t="e">
        <f t="shared" si="19"/>
        <v>#REF!</v>
      </c>
    </row>
    <row r="97" spans="1:28" ht="21.75" customHeight="1">
      <c r="A97" s="10"/>
      <c r="B97" s="24"/>
      <c r="C97" s="36" t="s">
        <v>35</v>
      </c>
      <c r="D97" s="51" t="e">
        <f t="shared" si="21"/>
        <v>#REF!</v>
      </c>
      <c r="E97" s="72" t="e">
        <f t="shared" si="21"/>
        <v>#REF!</v>
      </c>
      <c r="F97" s="72" t="e">
        <f t="shared" si="21"/>
        <v>#REF!</v>
      </c>
      <c r="G97" s="72" t="e">
        <f t="shared" si="21"/>
        <v>#REF!</v>
      </c>
      <c r="H97" s="72" t="e">
        <f t="shared" si="21"/>
        <v>#REF!</v>
      </c>
      <c r="I97" s="72" t="e">
        <f t="shared" si="21"/>
        <v>#REF!</v>
      </c>
      <c r="J97" s="72" t="e">
        <f t="shared" si="21"/>
        <v>#REF!</v>
      </c>
      <c r="K97" s="90" t="e">
        <f t="shared" si="21"/>
        <v>#REF!</v>
      </c>
      <c r="L97" s="90" t="e">
        <f t="shared" si="21"/>
        <v>#REF!</v>
      </c>
      <c r="M97" s="90" t="e">
        <f t="shared" si="21"/>
        <v>#REF!</v>
      </c>
      <c r="N97" s="90" t="e">
        <f t="shared" si="21"/>
        <v>#REF!</v>
      </c>
      <c r="O97" s="108" t="e">
        <f t="shared" si="21"/>
        <v>#REF!</v>
      </c>
      <c r="P97" s="72" t="e">
        <f t="shared" si="21"/>
        <v>#REF!</v>
      </c>
      <c r="Q97" s="72" t="e">
        <f t="shared" si="21"/>
        <v>#REF!</v>
      </c>
      <c r="R97" s="125" t="e">
        <f t="shared" si="21"/>
        <v>#REF!</v>
      </c>
      <c r="S97" s="108" t="e">
        <f t="shared" si="21"/>
        <v>#REF!</v>
      </c>
      <c r="T97" s="125" t="e">
        <f t="shared" si="21"/>
        <v>#REF!</v>
      </c>
      <c r="U97" s="142" t="e">
        <f t="shared" si="21"/>
        <v>#REF!</v>
      </c>
      <c r="V97" s="158" t="e">
        <f t="shared" si="21"/>
        <v>#REF!</v>
      </c>
      <c r="W97" s="173" t="e">
        <f t="shared" si="17"/>
        <v>#REF!</v>
      </c>
      <c r="X97" s="194">
        <v>343</v>
      </c>
      <c r="Y97" s="211" t="e">
        <f t="shared" si="19"/>
        <v>#REF!</v>
      </c>
    </row>
    <row r="98" spans="1:28" ht="21.75" customHeight="1">
      <c r="A98" s="10"/>
      <c r="B98" s="25" t="s">
        <v>19</v>
      </c>
      <c r="C98" s="37" t="s">
        <v>44</v>
      </c>
      <c r="D98" s="67" t="e">
        <f t="shared" si="21"/>
        <v>#REF!</v>
      </c>
      <c r="E98" s="73" t="e">
        <f t="shared" si="21"/>
        <v>#REF!</v>
      </c>
      <c r="F98" s="73" t="e">
        <f t="shared" si="21"/>
        <v>#REF!</v>
      </c>
      <c r="G98" s="73" t="e">
        <f t="shared" si="21"/>
        <v>#REF!</v>
      </c>
      <c r="H98" s="73" t="e">
        <f t="shared" si="21"/>
        <v>#REF!</v>
      </c>
      <c r="I98" s="73" t="e">
        <f t="shared" si="21"/>
        <v>#REF!</v>
      </c>
      <c r="J98" s="73" t="e">
        <f t="shared" si="21"/>
        <v>#REF!</v>
      </c>
      <c r="K98" s="96" t="e">
        <f t="shared" si="21"/>
        <v>#REF!</v>
      </c>
      <c r="L98" s="96" t="e">
        <f t="shared" si="21"/>
        <v>#REF!</v>
      </c>
      <c r="M98" s="96" t="e">
        <f t="shared" si="21"/>
        <v>#REF!</v>
      </c>
      <c r="N98" s="96" t="e">
        <f t="shared" si="21"/>
        <v>#REF!</v>
      </c>
      <c r="O98" s="109" t="e">
        <f t="shared" si="21"/>
        <v>#REF!</v>
      </c>
      <c r="P98" s="73" t="e">
        <f t="shared" si="21"/>
        <v>#REF!</v>
      </c>
      <c r="Q98" s="73" t="e">
        <f t="shared" si="21"/>
        <v>#REF!</v>
      </c>
      <c r="R98" s="126" t="e">
        <f t="shared" si="21"/>
        <v>#REF!</v>
      </c>
      <c r="S98" s="109" t="e">
        <f t="shared" si="21"/>
        <v>#REF!</v>
      </c>
      <c r="T98" s="126" t="e">
        <f t="shared" si="21"/>
        <v>#REF!</v>
      </c>
      <c r="U98" s="143" t="e">
        <f t="shared" si="21"/>
        <v>#REF!</v>
      </c>
      <c r="V98" s="159" t="e">
        <f t="shared" si="21"/>
        <v>#REF!</v>
      </c>
      <c r="W98" s="184" t="e">
        <f t="shared" si="17"/>
        <v>#REF!</v>
      </c>
      <c r="X98" s="195">
        <v>0</v>
      </c>
      <c r="Y98" s="224" t="e">
        <f t="shared" si="19"/>
        <v>#REF!</v>
      </c>
    </row>
    <row r="99" spans="1:28" ht="21.75" customHeight="1">
      <c r="A99" s="10"/>
      <c r="B99" s="24"/>
      <c r="C99" s="36" t="s">
        <v>35</v>
      </c>
      <c r="D99" s="51" t="e">
        <f t="shared" si="21"/>
        <v>#REF!</v>
      </c>
      <c r="E99" s="72" t="e">
        <f t="shared" si="21"/>
        <v>#REF!</v>
      </c>
      <c r="F99" s="72" t="e">
        <f t="shared" si="21"/>
        <v>#REF!</v>
      </c>
      <c r="G99" s="72" t="e">
        <f t="shared" si="21"/>
        <v>#REF!</v>
      </c>
      <c r="H99" s="72" t="e">
        <f t="shared" si="21"/>
        <v>#REF!</v>
      </c>
      <c r="I99" s="72" t="e">
        <f t="shared" si="21"/>
        <v>#REF!</v>
      </c>
      <c r="J99" s="72" t="e">
        <f t="shared" si="21"/>
        <v>#REF!</v>
      </c>
      <c r="K99" s="90" t="e">
        <f t="shared" si="21"/>
        <v>#REF!</v>
      </c>
      <c r="L99" s="90" t="e">
        <f t="shared" si="21"/>
        <v>#REF!</v>
      </c>
      <c r="M99" s="90" t="e">
        <f t="shared" si="21"/>
        <v>#REF!</v>
      </c>
      <c r="N99" s="90" t="e">
        <f t="shared" si="21"/>
        <v>#REF!</v>
      </c>
      <c r="O99" s="108" t="e">
        <f t="shared" si="21"/>
        <v>#REF!</v>
      </c>
      <c r="P99" s="72" t="e">
        <f t="shared" si="21"/>
        <v>#REF!</v>
      </c>
      <c r="Q99" s="72" t="e">
        <f t="shared" si="21"/>
        <v>#REF!</v>
      </c>
      <c r="R99" s="125" t="e">
        <f t="shared" si="21"/>
        <v>#REF!</v>
      </c>
      <c r="S99" s="108" t="e">
        <f t="shared" si="21"/>
        <v>#REF!</v>
      </c>
      <c r="T99" s="125" t="e">
        <f t="shared" si="21"/>
        <v>#REF!</v>
      </c>
      <c r="U99" s="142" t="e">
        <f t="shared" si="21"/>
        <v>#REF!</v>
      </c>
      <c r="V99" s="158" t="e">
        <f t="shared" si="21"/>
        <v>#REF!</v>
      </c>
      <c r="W99" s="173" t="e">
        <f t="shared" si="17"/>
        <v>#REF!</v>
      </c>
      <c r="X99" s="194">
        <v>0</v>
      </c>
      <c r="Y99" s="211" t="e">
        <f t="shared" si="19"/>
        <v>#REF!</v>
      </c>
    </row>
    <row r="100" spans="1:28" ht="21.75" customHeight="1">
      <c r="A100" s="10"/>
      <c r="B100" s="24" t="s">
        <v>46</v>
      </c>
      <c r="C100" s="37" t="s">
        <v>44</v>
      </c>
      <c r="D100" s="67" t="e">
        <f t="shared" si="21"/>
        <v>#REF!</v>
      </c>
      <c r="E100" s="73" t="e">
        <f t="shared" si="21"/>
        <v>#REF!</v>
      </c>
      <c r="F100" s="73" t="e">
        <f t="shared" si="21"/>
        <v>#REF!</v>
      </c>
      <c r="G100" s="73" t="e">
        <f t="shared" si="21"/>
        <v>#REF!</v>
      </c>
      <c r="H100" s="73" t="e">
        <f t="shared" si="21"/>
        <v>#REF!</v>
      </c>
      <c r="I100" s="73" t="e">
        <f t="shared" si="21"/>
        <v>#REF!</v>
      </c>
      <c r="J100" s="73" t="e">
        <f t="shared" si="21"/>
        <v>#REF!</v>
      </c>
      <c r="K100" s="96" t="e">
        <f t="shared" si="21"/>
        <v>#REF!</v>
      </c>
      <c r="L100" s="96" t="e">
        <f t="shared" si="21"/>
        <v>#REF!</v>
      </c>
      <c r="M100" s="96" t="e">
        <f t="shared" si="21"/>
        <v>#REF!</v>
      </c>
      <c r="N100" s="96" t="e">
        <f t="shared" si="21"/>
        <v>#REF!</v>
      </c>
      <c r="O100" s="109" t="e">
        <f t="shared" si="21"/>
        <v>#REF!</v>
      </c>
      <c r="P100" s="73" t="e">
        <f t="shared" si="21"/>
        <v>#REF!</v>
      </c>
      <c r="Q100" s="73" t="e">
        <f t="shared" si="21"/>
        <v>#REF!</v>
      </c>
      <c r="R100" s="126" t="e">
        <f t="shared" si="21"/>
        <v>#REF!</v>
      </c>
      <c r="S100" s="109" t="e">
        <f t="shared" si="21"/>
        <v>#REF!</v>
      </c>
      <c r="T100" s="126" t="e">
        <f t="shared" si="21"/>
        <v>#REF!</v>
      </c>
      <c r="U100" s="143" t="e">
        <f t="shared" si="21"/>
        <v>#REF!</v>
      </c>
      <c r="V100" s="159" t="e">
        <f t="shared" si="21"/>
        <v>#REF!</v>
      </c>
      <c r="W100" s="184" t="e">
        <f t="shared" si="17"/>
        <v>#REF!</v>
      </c>
      <c r="X100" s="195">
        <v>321</v>
      </c>
      <c r="Y100" s="224" t="e">
        <f t="shared" si="19"/>
        <v>#REF!</v>
      </c>
    </row>
    <row r="101" spans="1:28" ht="21.75" customHeight="1">
      <c r="A101" s="10"/>
      <c r="B101" s="24"/>
      <c r="C101" s="36" t="s">
        <v>35</v>
      </c>
      <c r="D101" s="51" t="e">
        <f t="shared" si="21"/>
        <v>#REF!</v>
      </c>
      <c r="E101" s="72" t="e">
        <f t="shared" si="21"/>
        <v>#REF!</v>
      </c>
      <c r="F101" s="72" t="e">
        <f t="shared" si="21"/>
        <v>#REF!</v>
      </c>
      <c r="G101" s="72" t="e">
        <f t="shared" si="21"/>
        <v>#REF!</v>
      </c>
      <c r="H101" s="72" t="e">
        <f t="shared" si="21"/>
        <v>#REF!</v>
      </c>
      <c r="I101" s="72" t="e">
        <f t="shared" si="21"/>
        <v>#REF!</v>
      </c>
      <c r="J101" s="72" t="e">
        <f t="shared" si="21"/>
        <v>#REF!</v>
      </c>
      <c r="K101" s="90" t="e">
        <f t="shared" si="21"/>
        <v>#REF!</v>
      </c>
      <c r="L101" s="90" t="e">
        <f t="shared" si="21"/>
        <v>#REF!</v>
      </c>
      <c r="M101" s="90" t="e">
        <f t="shared" si="21"/>
        <v>#REF!</v>
      </c>
      <c r="N101" s="90" t="e">
        <f t="shared" si="21"/>
        <v>#REF!</v>
      </c>
      <c r="O101" s="108" t="e">
        <f t="shared" si="21"/>
        <v>#REF!</v>
      </c>
      <c r="P101" s="72" t="e">
        <f t="shared" si="21"/>
        <v>#REF!</v>
      </c>
      <c r="Q101" s="72" t="e">
        <f t="shared" si="21"/>
        <v>#REF!</v>
      </c>
      <c r="R101" s="125" t="e">
        <f t="shared" si="21"/>
        <v>#REF!</v>
      </c>
      <c r="S101" s="108" t="e">
        <f t="shared" si="21"/>
        <v>#REF!</v>
      </c>
      <c r="T101" s="125" t="e">
        <f t="shared" si="21"/>
        <v>#REF!</v>
      </c>
      <c r="U101" s="142" t="e">
        <f t="shared" si="21"/>
        <v>#REF!</v>
      </c>
      <c r="V101" s="158" t="e">
        <f t="shared" si="21"/>
        <v>#REF!</v>
      </c>
      <c r="W101" s="173" t="e">
        <f t="shared" si="17"/>
        <v>#REF!</v>
      </c>
      <c r="X101" s="194">
        <v>434</v>
      </c>
      <c r="Y101" s="211" t="e">
        <f t="shared" si="19"/>
        <v>#REF!</v>
      </c>
    </row>
    <row r="102" spans="1:28" ht="21.75" customHeight="1">
      <c r="A102" s="10"/>
      <c r="B102" s="24" t="s">
        <v>33</v>
      </c>
      <c r="C102" s="37" t="s">
        <v>44</v>
      </c>
      <c r="D102" s="67" t="e">
        <f t="shared" si="21"/>
        <v>#REF!</v>
      </c>
      <c r="E102" s="73" t="e">
        <f t="shared" si="21"/>
        <v>#REF!</v>
      </c>
      <c r="F102" s="73" t="e">
        <f t="shared" si="21"/>
        <v>#REF!</v>
      </c>
      <c r="G102" s="73" t="e">
        <f t="shared" si="21"/>
        <v>#REF!</v>
      </c>
      <c r="H102" s="73" t="e">
        <f t="shared" si="21"/>
        <v>#REF!</v>
      </c>
      <c r="I102" s="73" t="e">
        <f t="shared" si="21"/>
        <v>#REF!</v>
      </c>
      <c r="J102" s="73" t="e">
        <f t="shared" si="21"/>
        <v>#REF!</v>
      </c>
      <c r="K102" s="96" t="e">
        <f t="shared" si="21"/>
        <v>#REF!</v>
      </c>
      <c r="L102" s="96" t="e">
        <f t="shared" si="21"/>
        <v>#REF!</v>
      </c>
      <c r="M102" s="96" t="e">
        <f t="shared" si="21"/>
        <v>#REF!</v>
      </c>
      <c r="N102" s="96" t="e">
        <f t="shared" si="21"/>
        <v>#REF!</v>
      </c>
      <c r="O102" s="109" t="e">
        <f t="shared" si="21"/>
        <v>#REF!</v>
      </c>
      <c r="P102" s="73" t="e">
        <f t="shared" si="21"/>
        <v>#REF!</v>
      </c>
      <c r="Q102" s="73" t="e">
        <f t="shared" si="21"/>
        <v>#REF!</v>
      </c>
      <c r="R102" s="126" t="e">
        <f t="shared" si="21"/>
        <v>#REF!</v>
      </c>
      <c r="S102" s="109" t="e">
        <f t="shared" si="21"/>
        <v>#REF!</v>
      </c>
      <c r="T102" s="126" t="e">
        <f t="shared" si="21"/>
        <v>#REF!</v>
      </c>
      <c r="U102" s="143" t="e">
        <f t="shared" si="21"/>
        <v>#REF!</v>
      </c>
      <c r="V102" s="159" t="e">
        <f t="shared" si="21"/>
        <v>#REF!</v>
      </c>
      <c r="W102" s="184" t="e">
        <f t="shared" si="17"/>
        <v>#REF!</v>
      </c>
      <c r="X102" s="195">
        <v>96</v>
      </c>
      <c r="Y102" s="224" t="e">
        <f t="shared" si="19"/>
        <v>#REF!</v>
      </c>
    </row>
    <row r="103" spans="1:28" ht="21.75" customHeight="1">
      <c r="A103" s="10"/>
      <c r="B103" s="24"/>
      <c r="C103" s="36" t="s">
        <v>35</v>
      </c>
      <c r="D103" s="51" t="e">
        <f t="shared" si="21"/>
        <v>#REF!</v>
      </c>
      <c r="E103" s="72" t="e">
        <f t="shared" si="21"/>
        <v>#REF!</v>
      </c>
      <c r="F103" s="72" t="e">
        <f t="shared" si="21"/>
        <v>#REF!</v>
      </c>
      <c r="G103" s="72" t="e">
        <f t="shared" si="21"/>
        <v>#REF!</v>
      </c>
      <c r="H103" s="72" t="e">
        <f t="shared" si="21"/>
        <v>#REF!</v>
      </c>
      <c r="I103" s="72" t="e">
        <f t="shared" si="21"/>
        <v>#REF!</v>
      </c>
      <c r="J103" s="72" t="e">
        <f t="shared" si="21"/>
        <v>#REF!</v>
      </c>
      <c r="K103" s="90" t="e">
        <f t="shared" si="21"/>
        <v>#REF!</v>
      </c>
      <c r="L103" s="90" t="e">
        <f t="shared" si="21"/>
        <v>#REF!</v>
      </c>
      <c r="M103" s="90" t="e">
        <f t="shared" si="21"/>
        <v>#REF!</v>
      </c>
      <c r="N103" s="90" t="e">
        <f t="shared" si="21"/>
        <v>#REF!</v>
      </c>
      <c r="O103" s="108" t="e">
        <f t="shared" si="21"/>
        <v>#REF!</v>
      </c>
      <c r="P103" s="72" t="e">
        <f t="shared" si="21"/>
        <v>#REF!</v>
      </c>
      <c r="Q103" s="72" t="e">
        <f t="shared" si="21"/>
        <v>#REF!</v>
      </c>
      <c r="R103" s="125" t="e">
        <f t="shared" si="21"/>
        <v>#REF!</v>
      </c>
      <c r="S103" s="108" t="e">
        <f t="shared" si="21"/>
        <v>#REF!</v>
      </c>
      <c r="T103" s="125" t="e">
        <f t="shared" si="21"/>
        <v>#REF!</v>
      </c>
      <c r="U103" s="142" t="e">
        <f t="shared" si="21"/>
        <v>#REF!</v>
      </c>
      <c r="V103" s="158" t="e">
        <f t="shared" si="21"/>
        <v>#REF!</v>
      </c>
      <c r="W103" s="173" t="e">
        <f t="shared" si="17"/>
        <v>#REF!</v>
      </c>
      <c r="X103" s="194">
        <v>96</v>
      </c>
      <c r="Y103" s="211" t="e">
        <f t="shared" si="19"/>
        <v>#REF!</v>
      </c>
    </row>
    <row r="104" spans="1:28" ht="21.75" customHeight="1">
      <c r="A104" s="10"/>
      <c r="B104" s="24" t="s">
        <v>2</v>
      </c>
      <c r="C104" s="37" t="s">
        <v>44</v>
      </c>
      <c r="D104" s="67" t="e">
        <f t="shared" si="21"/>
        <v>#REF!</v>
      </c>
      <c r="E104" s="73" t="e">
        <f t="shared" si="21"/>
        <v>#REF!</v>
      </c>
      <c r="F104" s="73" t="e">
        <f t="shared" si="21"/>
        <v>#REF!</v>
      </c>
      <c r="G104" s="73" t="e">
        <f t="shared" si="21"/>
        <v>#REF!</v>
      </c>
      <c r="H104" s="73" t="e">
        <f t="shared" si="21"/>
        <v>#REF!</v>
      </c>
      <c r="I104" s="73" t="e">
        <f t="shared" si="21"/>
        <v>#REF!</v>
      </c>
      <c r="J104" s="73" t="e">
        <f t="shared" si="21"/>
        <v>#REF!</v>
      </c>
      <c r="K104" s="96" t="e">
        <f t="shared" si="21"/>
        <v>#REF!</v>
      </c>
      <c r="L104" s="96" t="e">
        <f t="shared" si="21"/>
        <v>#REF!</v>
      </c>
      <c r="M104" s="96" t="e">
        <f t="shared" si="21"/>
        <v>#REF!</v>
      </c>
      <c r="N104" s="96" t="e">
        <f t="shared" si="21"/>
        <v>#REF!</v>
      </c>
      <c r="O104" s="109" t="e">
        <f t="shared" si="21"/>
        <v>#REF!</v>
      </c>
      <c r="P104" s="73" t="e">
        <f t="shared" si="21"/>
        <v>#REF!</v>
      </c>
      <c r="Q104" s="73" t="e">
        <f t="shared" si="21"/>
        <v>#REF!</v>
      </c>
      <c r="R104" s="126" t="e">
        <f t="shared" si="21"/>
        <v>#REF!</v>
      </c>
      <c r="S104" s="109" t="e">
        <f t="shared" si="21"/>
        <v>#REF!</v>
      </c>
      <c r="T104" s="126" t="e">
        <f t="shared" si="21"/>
        <v>#REF!</v>
      </c>
      <c r="U104" s="143" t="e">
        <f t="shared" si="21"/>
        <v>#REF!</v>
      </c>
      <c r="V104" s="159" t="e">
        <f t="shared" si="21"/>
        <v>#REF!</v>
      </c>
      <c r="W104" s="184" t="e">
        <f t="shared" si="17"/>
        <v>#REF!</v>
      </c>
      <c r="X104" s="195">
        <v>52</v>
      </c>
      <c r="Y104" s="217" t="e">
        <f t="shared" si="19"/>
        <v>#REF!</v>
      </c>
    </row>
    <row r="105" spans="1:28" ht="21.75" customHeight="1">
      <c r="A105" s="10"/>
      <c r="B105" s="24"/>
      <c r="C105" s="36" t="s">
        <v>35</v>
      </c>
      <c r="D105" s="51" t="e">
        <f t="shared" si="21"/>
        <v>#REF!</v>
      </c>
      <c r="E105" s="72" t="e">
        <f t="shared" si="21"/>
        <v>#REF!</v>
      </c>
      <c r="F105" s="72" t="e">
        <f t="shared" si="21"/>
        <v>#REF!</v>
      </c>
      <c r="G105" s="72" t="e">
        <f t="shared" si="21"/>
        <v>#REF!</v>
      </c>
      <c r="H105" s="72" t="e">
        <f t="shared" si="21"/>
        <v>#REF!</v>
      </c>
      <c r="I105" s="72" t="e">
        <f t="shared" si="21"/>
        <v>#REF!</v>
      </c>
      <c r="J105" s="72" t="e">
        <f t="shared" si="21"/>
        <v>#REF!</v>
      </c>
      <c r="K105" s="90" t="e">
        <f t="shared" si="21"/>
        <v>#REF!</v>
      </c>
      <c r="L105" s="90" t="e">
        <f t="shared" si="21"/>
        <v>#REF!</v>
      </c>
      <c r="M105" s="90" t="e">
        <f t="shared" si="21"/>
        <v>#REF!</v>
      </c>
      <c r="N105" s="90" t="e">
        <f t="shared" si="21"/>
        <v>#REF!</v>
      </c>
      <c r="O105" s="108" t="e">
        <f t="shared" si="21"/>
        <v>#REF!</v>
      </c>
      <c r="P105" s="72" t="e">
        <f t="shared" si="21"/>
        <v>#REF!</v>
      </c>
      <c r="Q105" s="72" t="e">
        <f t="shared" si="21"/>
        <v>#REF!</v>
      </c>
      <c r="R105" s="125" t="e">
        <f t="shared" si="21"/>
        <v>#REF!</v>
      </c>
      <c r="S105" s="108" t="e">
        <f t="shared" si="21"/>
        <v>#REF!</v>
      </c>
      <c r="T105" s="125" t="e">
        <f t="shared" si="21"/>
        <v>#REF!</v>
      </c>
      <c r="U105" s="142" t="e">
        <f t="shared" si="21"/>
        <v>#REF!</v>
      </c>
      <c r="V105" s="158" t="e">
        <f t="shared" si="21"/>
        <v>#REF!</v>
      </c>
      <c r="W105" s="173" t="e">
        <f t="shared" si="17"/>
        <v>#REF!</v>
      </c>
      <c r="X105" s="194">
        <v>52</v>
      </c>
      <c r="Y105" s="211" t="e">
        <f t="shared" si="19"/>
        <v>#REF!</v>
      </c>
    </row>
    <row r="106" spans="1:28" ht="21.75" customHeight="1">
      <c r="A106" s="10"/>
      <c r="B106" s="25" t="s">
        <v>47</v>
      </c>
      <c r="C106" s="37" t="s">
        <v>44</v>
      </c>
      <c r="D106" s="67" t="e">
        <f t="shared" si="21"/>
        <v>#REF!</v>
      </c>
      <c r="E106" s="73" t="e">
        <f t="shared" si="21"/>
        <v>#REF!</v>
      </c>
      <c r="F106" s="73" t="e">
        <f t="shared" si="21"/>
        <v>#REF!</v>
      </c>
      <c r="G106" s="73" t="e">
        <f t="shared" si="21"/>
        <v>#REF!</v>
      </c>
      <c r="H106" s="73" t="e">
        <f t="shared" si="21"/>
        <v>#REF!</v>
      </c>
      <c r="I106" s="73" t="e">
        <f t="shared" si="21"/>
        <v>#REF!</v>
      </c>
      <c r="J106" s="73" t="e">
        <f t="shared" si="21"/>
        <v>#REF!</v>
      </c>
      <c r="K106" s="96" t="e">
        <f t="shared" si="21"/>
        <v>#REF!</v>
      </c>
      <c r="L106" s="96" t="e">
        <f t="shared" si="21"/>
        <v>#REF!</v>
      </c>
      <c r="M106" s="96" t="e">
        <f t="shared" si="21"/>
        <v>#REF!</v>
      </c>
      <c r="N106" s="96" t="e">
        <f t="shared" si="21"/>
        <v>#REF!</v>
      </c>
      <c r="O106" s="109" t="e">
        <f t="shared" si="21"/>
        <v>#REF!</v>
      </c>
      <c r="P106" s="73" t="e">
        <f t="shared" si="21"/>
        <v>#REF!</v>
      </c>
      <c r="Q106" s="73" t="e">
        <f t="shared" si="21"/>
        <v>#REF!</v>
      </c>
      <c r="R106" s="126" t="e">
        <f t="shared" si="21"/>
        <v>#REF!</v>
      </c>
      <c r="S106" s="109" t="e">
        <f t="shared" si="21"/>
        <v>#REF!</v>
      </c>
      <c r="T106" s="126" t="e">
        <f t="shared" si="21"/>
        <v>#REF!</v>
      </c>
      <c r="U106" s="143" t="e">
        <f t="shared" si="21"/>
        <v>#REF!</v>
      </c>
      <c r="V106" s="159" t="e">
        <f t="shared" si="21"/>
        <v>#REF!</v>
      </c>
      <c r="W106" s="184" t="e">
        <f t="shared" si="17"/>
        <v>#REF!</v>
      </c>
      <c r="X106" s="195">
        <v>0</v>
      </c>
      <c r="Y106" s="218" t="str">
        <f>IF(OR(X106=0,X106=""),"-",+W106/X106*100)</f>
        <v>-</v>
      </c>
    </row>
    <row r="107" spans="1:28" ht="21.75" customHeight="1">
      <c r="A107" s="10"/>
      <c r="B107" s="24"/>
      <c r="C107" s="36" t="s">
        <v>35</v>
      </c>
      <c r="D107" s="51" t="e">
        <f t="shared" si="21"/>
        <v>#REF!</v>
      </c>
      <c r="E107" s="72" t="e">
        <f t="shared" si="21"/>
        <v>#REF!</v>
      </c>
      <c r="F107" s="72" t="e">
        <f t="shared" si="21"/>
        <v>#REF!</v>
      </c>
      <c r="G107" s="72" t="e">
        <f t="shared" si="21"/>
        <v>#REF!</v>
      </c>
      <c r="H107" s="72" t="e">
        <f t="shared" si="21"/>
        <v>#REF!</v>
      </c>
      <c r="I107" s="72" t="e">
        <f t="shared" si="21"/>
        <v>#REF!</v>
      </c>
      <c r="J107" s="72" t="e">
        <f t="shared" si="21"/>
        <v>#REF!</v>
      </c>
      <c r="K107" s="90" t="e">
        <f t="shared" si="21"/>
        <v>#REF!</v>
      </c>
      <c r="L107" s="90" t="e">
        <f t="shared" si="21"/>
        <v>#REF!</v>
      </c>
      <c r="M107" s="90" t="e">
        <f t="shared" si="21"/>
        <v>#REF!</v>
      </c>
      <c r="N107" s="90" t="e">
        <f t="shared" si="21"/>
        <v>#REF!</v>
      </c>
      <c r="O107" s="108" t="e">
        <f t="shared" si="21"/>
        <v>#REF!</v>
      </c>
      <c r="P107" s="72" t="e">
        <f t="shared" si="21"/>
        <v>#REF!</v>
      </c>
      <c r="Q107" s="72" t="e">
        <f t="shared" si="21"/>
        <v>#REF!</v>
      </c>
      <c r="R107" s="125" t="e">
        <f t="shared" si="21"/>
        <v>#REF!</v>
      </c>
      <c r="S107" s="108" t="e">
        <f t="shared" si="21"/>
        <v>#REF!</v>
      </c>
      <c r="T107" s="125" t="e">
        <f t="shared" si="21"/>
        <v>#REF!</v>
      </c>
      <c r="U107" s="142" t="e">
        <f t="shared" si="21"/>
        <v>#REF!</v>
      </c>
      <c r="V107" s="158" t="e">
        <f t="shared" si="21"/>
        <v>#REF!</v>
      </c>
      <c r="W107" s="173" t="e">
        <f t="shared" si="17"/>
        <v>#REF!</v>
      </c>
      <c r="X107" s="194">
        <v>0</v>
      </c>
      <c r="Y107" s="219" t="str">
        <f>IF(OR(X107=0,X107=""),"-",+W107/X107*100)</f>
        <v>-</v>
      </c>
    </row>
    <row r="108" spans="1:28" ht="21.75" customHeight="1">
      <c r="A108" s="10"/>
      <c r="B108" s="25" t="s">
        <v>48</v>
      </c>
      <c r="C108" s="37" t="s">
        <v>44</v>
      </c>
      <c r="D108" s="67" t="e">
        <f t="shared" si="21"/>
        <v>#REF!</v>
      </c>
      <c r="E108" s="73" t="e">
        <f t="shared" si="21"/>
        <v>#REF!</v>
      </c>
      <c r="F108" s="73" t="e">
        <f t="shared" si="21"/>
        <v>#REF!</v>
      </c>
      <c r="G108" s="73" t="e">
        <f t="shared" si="21"/>
        <v>#REF!</v>
      </c>
      <c r="H108" s="73" t="e">
        <f t="shared" si="21"/>
        <v>#REF!</v>
      </c>
      <c r="I108" s="73" t="e">
        <f t="shared" si="21"/>
        <v>#REF!</v>
      </c>
      <c r="J108" s="73" t="e">
        <f t="shared" si="21"/>
        <v>#REF!</v>
      </c>
      <c r="K108" s="96" t="e">
        <f t="shared" si="21"/>
        <v>#REF!</v>
      </c>
      <c r="L108" s="96" t="e">
        <f t="shared" si="21"/>
        <v>#REF!</v>
      </c>
      <c r="M108" s="96" t="e">
        <f t="shared" si="21"/>
        <v>#REF!</v>
      </c>
      <c r="N108" s="96" t="e">
        <f t="shared" si="21"/>
        <v>#REF!</v>
      </c>
      <c r="O108" s="109" t="e">
        <f t="shared" si="21"/>
        <v>#REF!</v>
      </c>
      <c r="P108" s="73" t="e">
        <f t="shared" si="21"/>
        <v>#REF!</v>
      </c>
      <c r="Q108" s="73" t="e">
        <f t="shared" si="21"/>
        <v>#REF!</v>
      </c>
      <c r="R108" s="126" t="e">
        <f t="shared" si="21"/>
        <v>#REF!</v>
      </c>
      <c r="S108" s="109" t="e">
        <f t="shared" si="21"/>
        <v>#REF!</v>
      </c>
      <c r="T108" s="126" t="e">
        <f t="shared" si="21"/>
        <v>#REF!</v>
      </c>
      <c r="U108" s="143" t="e">
        <f t="shared" si="21"/>
        <v>#REF!</v>
      </c>
      <c r="V108" s="159" t="e">
        <f t="shared" si="21"/>
        <v>#REF!</v>
      </c>
      <c r="W108" s="184" t="e">
        <f t="shared" si="17"/>
        <v>#REF!</v>
      </c>
      <c r="X108" s="195">
        <v>0</v>
      </c>
      <c r="Y108" s="220" t="str">
        <f>IF(OR(X108=0,X108=""),"-",+W108/X108*100)</f>
        <v>-</v>
      </c>
    </row>
    <row r="109" spans="1:28" ht="21.75" customHeight="1">
      <c r="A109" s="10"/>
      <c r="B109" s="24"/>
      <c r="C109" s="36" t="s">
        <v>35</v>
      </c>
      <c r="D109" s="51" t="e">
        <f t="shared" si="21"/>
        <v>#REF!</v>
      </c>
      <c r="E109" s="72" t="e">
        <f t="shared" si="21"/>
        <v>#REF!</v>
      </c>
      <c r="F109" s="72" t="e">
        <f t="shared" si="21"/>
        <v>#REF!</v>
      </c>
      <c r="G109" s="72" t="e">
        <f t="shared" si="21"/>
        <v>#REF!</v>
      </c>
      <c r="H109" s="72" t="e">
        <f t="shared" si="21"/>
        <v>#REF!</v>
      </c>
      <c r="I109" s="72" t="e">
        <f t="shared" si="21"/>
        <v>#REF!</v>
      </c>
      <c r="J109" s="72" t="e">
        <f t="shared" si="21"/>
        <v>#REF!</v>
      </c>
      <c r="K109" s="90" t="e">
        <f t="shared" si="21"/>
        <v>#REF!</v>
      </c>
      <c r="L109" s="90" t="e">
        <f t="shared" si="21"/>
        <v>#REF!</v>
      </c>
      <c r="M109" s="90" t="e">
        <f t="shared" si="21"/>
        <v>#REF!</v>
      </c>
      <c r="N109" s="90" t="e">
        <f t="shared" si="21"/>
        <v>#REF!</v>
      </c>
      <c r="O109" s="108" t="e">
        <f t="shared" si="21"/>
        <v>#REF!</v>
      </c>
      <c r="P109" s="72" t="e">
        <f t="shared" si="21"/>
        <v>#REF!</v>
      </c>
      <c r="Q109" s="72" t="e">
        <f t="shared" si="21"/>
        <v>#REF!</v>
      </c>
      <c r="R109" s="125" t="e">
        <f t="shared" si="21"/>
        <v>#REF!</v>
      </c>
      <c r="S109" s="108" t="e">
        <f t="shared" si="21"/>
        <v>#REF!</v>
      </c>
      <c r="T109" s="125" t="e">
        <f t="shared" si="21"/>
        <v>#REF!</v>
      </c>
      <c r="U109" s="142" t="e">
        <f t="shared" si="21"/>
        <v>#REF!</v>
      </c>
      <c r="V109" s="158" t="e">
        <f t="shared" si="21"/>
        <v>#REF!</v>
      </c>
      <c r="W109" s="173" t="e">
        <f t="shared" si="17"/>
        <v>#REF!</v>
      </c>
      <c r="X109" s="194">
        <v>0</v>
      </c>
      <c r="Y109" s="221" t="str">
        <f>IF(OR(X109=0,X109=""),"-",+W109/X109*100)</f>
        <v>-</v>
      </c>
    </row>
    <row r="110" spans="1:28" ht="21.75" customHeight="1">
      <c r="A110" s="10"/>
      <c r="B110" s="24" t="s">
        <v>49</v>
      </c>
      <c r="C110" s="37" t="s">
        <v>44</v>
      </c>
      <c r="D110" s="67" t="e">
        <f t="shared" si="21"/>
        <v>#REF!</v>
      </c>
      <c r="E110" s="73" t="e">
        <f t="shared" si="21"/>
        <v>#REF!</v>
      </c>
      <c r="F110" s="73" t="e">
        <f t="shared" si="21"/>
        <v>#REF!</v>
      </c>
      <c r="G110" s="73" t="e">
        <f t="shared" si="21"/>
        <v>#REF!</v>
      </c>
      <c r="H110" s="73" t="e">
        <f t="shared" si="21"/>
        <v>#REF!</v>
      </c>
      <c r="I110" s="73" t="e">
        <f t="shared" si="21"/>
        <v>#REF!</v>
      </c>
      <c r="J110" s="73" t="e">
        <f t="shared" si="21"/>
        <v>#REF!</v>
      </c>
      <c r="K110" s="96" t="e">
        <f t="shared" si="21"/>
        <v>#REF!</v>
      </c>
      <c r="L110" s="96" t="e">
        <f t="shared" si="21"/>
        <v>#REF!</v>
      </c>
      <c r="M110" s="96" t="e">
        <f t="shared" si="21"/>
        <v>#REF!</v>
      </c>
      <c r="N110" s="96" t="e">
        <f t="shared" si="21"/>
        <v>#REF!</v>
      </c>
      <c r="O110" s="109" t="e">
        <f t="shared" si="21"/>
        <v>#REF!</v>
      </c>
      <c r="P110" s="73" t="e">
        <f t="shared" si="21"/>
        <v>#REF!</v>
      </c>
      <c r="Q110" s="73" t="e">
        <f t="shared" si="21"/>
        <v>#REF!</v>
      </c>
      <c r="R110" s="126" t="e">
        <f t="shared" si="21"/>
        <v>#REF!</v>
      </c>
      <c r="S110" s="109" t="e">
        <f t="shared" si="21"/>
        <v>#REF!</v>
      </c>
      <c r="T110" s="126" t="e">
        <f t="shared" si="21"/>
        <v>#REF!</v>
      </c>
      <c r="U110" s="143" t="e">
        <f t="shared" si="21"/>
        <v>#REF!</v>
      </c>
      <c r="V110" s="159" t="e">
        <f t="shared" si="21"/>
        <v>#REF!</v>
      </c>
      <c r="W110" s="184" t="e">
        <f t="shared" si="17"/>
        <v>#REF!</v>
      </c>
      <c r="X110" s="195">
        <v>0</v>
      </c>
      <c r="Y110" s="224" t="e">
        <f>W110/X110*100</f>
        <v>#REF!</v>
      </c>
    </row>
    <row r="111" spans="1:28" ht="21.75" customHeight="1">
      <c r="A111" s="10"/>
      <c r="B111" s="24"/>
      <c r="C111" s="36" t="s">
        <v>35</v>
      </c>
      <c r="D111" s="51" t="e">
        <f t="shared" si="21"/>
        <v>#REF!</v>
      </c>
      <c r="E111" s="72" t="e">
        <f t="shared" si="21"/>
        <v>#REF!</v>
      </c>
      <c r="F111" s="72" t="e">
        <f t="shared" si="21"/>
        <v>#REF!</v>
      </c>
      <c r="G111" s="72" t="e">
        <f t="shared" si="21"/>
        <v>#REF!</v>
      </c>
      <c r="H111" s="72" t="e">
        <f t="shared" si="21"/>
        <v>#REF!</v>
      </c>
      <c r="I111" s="72" t="e">
        <f t="shared" si="21"/>
        <v>#REF!</v>
      </c>
      <c r="J111" s="72" t="e">
        <f t="shared" si="21"/>
        <v>#REF!</v>
      </c>
      <c r="K111" s="90" t="e">
        <f t="shared" si="21"/>
        <v>#REF!</v>
      </c>
      <c r="L111" s="90" t="e">
        <f t="shared" si="21"/>
        <v>#REF!</v>
      </c>
      <c r="M111" s="90" t="e">
        <f t="shared" si="21"/>
        <v>#REF!</v>
      </c>
      <c r="N111" s="90" t="e">
        <f t="shared" si="21"/>
        <v>#REF!</v>
      </c>
      <c r="O111" s="108" t="e">
        <f t="shared" si="21"/>
        <v>#REF!</v>
      </c>
      <c r="P111" s="72" t="e">
        <f t="shared" si="21"/>
        <v>#REF!</v>
      </c>
      <c r="Q111" s="72" t="e">
        <f t="shared" si="21"/>
        <v>#REF!</v>
      </c>
      <c r="R111" s="125" t="e">
        <f t="shared" si="21"/>
        <v>#REF!</v>
      </c>
      <c r="S111" s="108" t="e">
        <f t="shared" si="21"/>
        <v>#REF!</v>
      </c>
      <c r="T111" s="125" t="e">
        <f t="shared" si="21"/>
        <v>#REF!</v>
      </c>
      <c r="U111" s="142" t="e">
        <f t="shared" si="21"/>
        <v>#REF!</v>
      </c>
      <c r="V111" s="158" t="e">
        <f t="shared" si="21"/>
        <v>#REF!</v>
      </c>
      <c r="W111" s="173" t="e">
        <f t="shared" si="17"/>
        <v>#REF!</v>
      </c>
      <c r="X111" s="194">
        <v>0</v>
      </c>
      <c r="Y111" s="211" t="e">
        <f>W111/X111*100</f>
        <v>#REF!</v>
      </c>
    </row>
    <row r="112" spans="1:28" ht="21.75" customHeight="1">
      <c r="A112" s="11" t="s">
        <v>43</v>
      </c>
      <c r="B112" s="26"/>
      <c r="C112" s="38" t="s">
        <v>44</v>
      </c>
      <c r="D112" s="53" t="e">
        <f t="shared" ref="D112:V113" si="22">D90+D92+D94+D96+D100+D102+D104+D110+D98+D106+D108</f>
        <v>#REF!</v>
      </c>
      <c r="E112" s="53" t="e">
        <f t="shared" si="22"/>
        <v>#REF!</v>
      </c>
      <c r="F112" s="53" t="e">
        <f t="shared" si="22"/>
        <v>#REF!</v>
      </c>
      <c r="G112" s="53" t="e">
        <f t="shared" si="22"/>
        <v>#REF!</v>
      </c>
      <c r="H112" s="53" t="e">
        <f t="shared" si="22"/>
        <v>#REF!</v>
      </c>
      <c r="I112" s="53" t="e">
        <f t="shared" si="22"/>
        <v>#REF!</v>
      </c>
      <c r="J112" s="53" t="e">
        <f t="shared" si="22"/>
        <v>#REF!</v>
      </c>
      <c r="K112" s="53" t="e">
        <f t="shared" si="22"/>
        <v>#REF!</v>
      </c>
      <c r="L112" s="53" t="e">
        <f t="shared" si="22"/>
        <v>#REF!</v>
      </c>
      <c r="M112" s="53" t="e">
        <f t="shared" si="22"/>
        <v>#REF!</v>
      </c>
      <c r="N112" s="100" t="e">
        <f t="shared" si="22"/>
        <v>#REF!</v>
      </c>
      <c r="O112" s="110" t="e">
        <f t="shared" si="22"/>
        <v>#REF!</v>
      </c>
      <c r="P112" s="53" t="e">
        <f t="shared" si="22"/>
        <v>#REF!</v>
      </c>
      <c r="Q112" s="53" t="e">
        <f t="shared" si="22"/>
        <v>#REF!</v>
      </c>
      <c r="R112" s="127" t="e">
        <f t="shared" si="22"/>
        <v>#REF!</v>
      </c>
      <c r="S112" s="110" t="e">
        <f t="shared" si="22"/>
        <v>#REF!</v>
      </c>
      <c r="T112" s="127" t="e">
        <f t="shared" si="22"/>
        <v>#REF!</v>
      </c>
      <c r="U112" s="144" t="e">
        <f t="shared" si="22"/>
        <v>#REF!</v>
      </c>
      <c r="V112" s="100" t="e">
        <f t="shared" si="22"/>
        <v>#REF!</v>
      </c>
      <c r="W112" s="174" t="e">
        <f t="shared" si="17"/>
        <v>#REF!</v>
      </c>
      <c r="X112" s="53">
        <f>SUM(X90,X92,X94,X96,X98,X100,X102,X104,X106,X108,X110)</f>
        <v>953</v>
      </c>
      <c r="Y112" s="222" t="e">
        <f>W112/X112*100</f>
        <v>#REF!</v>
      </c>
      <c r="AB112" s="2">
        <f>SUM(X90,X92,X94,X96,X98,X100,X102,X104,X106,X108,X110)</f>
        <v>953</v>
      </c>
    </row>
    <row r="113" spans="1:28" ht="21.75" customHeight="1">
      <c r="A113" s="12"/>
      <c r="B113" s="27"/>
      <c r="C113" s="39" t="s">
        <v>35</v>
      </c>
      <c r="D113" s="54" t="e">
        <f t="shared" si="22"/>
        <v>#REF!</v>
      </c>
      <c r="E113" s="54" t="e">
        <f t="shared" si="22"/>
        <v>#REF!</v>
      </c>
      <c r="F113" s="54" t="e">
        <f t="shared" si="22"/>
        <v>#REF!</v>
      </c>
      <c r="G113" s="54" t="e">
        <f t="shared" si="22"/>
        <v>#REF!</v>
      </c>
      <c r="H113" s="54" t="e">
        <f t="shared" si="22"/>
        <v>#REF!</v>
      </c>
      <c r="I113" s="54" t="e">
        <f t="shared" si="22"/>
        <v>#REF!</v>
      </c>
      <c r="J113" s="54" t="e">
        <f t="shared" si="22"/>
        <v>#REF!</v>
      </c>
      <c r="K113" s="54" t="e">
        <f t="shared" si="22"/>
        <v>#REF!</v>
      </c>
      <c r="L113" s="54" t="e">
        <f t="shared" si="22"/>
        <v>#REF!</v>
      </c>
      <c r="M113" s="54" t="e">
        <f t="shared" si="22"/>
        <v>#REF!</v>
      </c>
      <c r="N113" s="101" t="e">
        <f t="shared" si="22"/>
        <v>#REF!</v>
      </c>
      <c r="O113" s="111" t="e">
        <f t="shared" si="22"/>
        <v>#REF!</v>
      </c>
      <c r="P113" s="54" t="e">
        <f t="shared" si="22"/>
        <v>#REF!</v>
      </c>
      <c r="Q113" s="54" t="e">
        <f t="shared" si="22"/>
        <v>#REF!</v>
      </c>
      <c r="R113" s="128" t="e">
        <f t="shared" si="22"/>
        <v>#REF!</v>
      </c>
      <c r="S113" s="111" t="e">
        <f t="shared" si="22"/>
        <v>#REF!</v>
      </c>
      <c r="T113" s="128" t="e">
        <f t="shared" si="22"/>
        <v>#REF!</v>
      </c>
      <c r="U113" s="145" t="e">
        <f t="shared" si="22"/>
        <v>#REF!</v>
      </c>
      <c r="V113" s="101" t="e">
        <f t="shared" si="22"/>
        <v>#REF!</v>
      </c>
      <c r="W113" s="175" t="e">
        <f t="shared" si="17"/>
        <v>#REF!</v>
      </c>
      <c r="X113" s="191">
        <f>SUM(X91,X93,X95,X97,X99,X101,X103,X105,X107,X109,X111)</f>
        <v>1891</v>
      </c>
      <c r="Y113" s="223" t="e">
        <f>W113/X113*100</f>
        <v>#REF!</v>
      </c>
      <c r="AB113" s="248">
        <f>SUM(X91,X93,X95,X97,X99,X101,X103,X105,X107,X109,X111)</f>
        <v>1891</v>
      </c>
    </row>
    <row r="115" spans="1:28" ht="21.75" customHeight="1">
      <c r="D115" s="68" t="e">
        <f t="shared" ref="D115:V115" si="23">D113/$W$113</f>
        <v>#REF!</v>
      </c>
      <c r="E115" s="68" t="e">
        <f t="shared" si="23"/>
        <v>#REF!</v>
      </c>
      <c r="F115" s="68" t="e">
        <f t="shared" si="23"/>
        <v>#REF!</v>
      </c>
      <c r="G115" s="68" t="e">
        <f t="shared" si="23"/>
        <v>#REF!</v>
      </c>
      <c r="H115" s="68" t="e">
        <f t="shared" si="23"/>
        <v>#REF!</v>
      </c>
      <c r="I115" s="68" t="e">
        <f t="shared" si="23"/>
        <v>#REF!</v>
      </c>
      <c r="J115" s="68" t="e">
        <f t="shared" si="23"/>
        <v>#REF!</v>
      </c>
      <c r="K115" s="68" t="e">
        <f t="shared" si="23"/>
        <v>#REF!</v>
      </c>
      <c r="L115" s="68" t="e">
        <f t="shared" si="23"/>
        <v>#REF!</v>
      </c>
      <c r="M115" s="68" t="e">
        <f t="shared" si="23"/>
        <v>#REF!</v>
      </c>
      <c r="N115" s="68" t="e">
        <f t="shared" si="23"/>
        <v>#REF!</v>
      </c>
      <c r="O115" s="68" t="e">
        <f t="shared" si="23"/>
        <v>#REF!</v>
      </c>
      <c r="P115" s="68" t="e">
        <f t="shared" si="23"/>
        <v>#REF!</v>
      </c>
      <c r="Q115" s="68" t="e">
        <f t="shared" si="23"/>
        <v>#REF!</v>
      </c>
      <c r="R115" s="68" t="e">
        <f t="shared" si="23"/>
        <v>#REF!</v>
      </c>
      <c r="S115" s="68" t="e">
        <f t="shared" si="23"/>
        <v>#REF!</v>
      </c>
      <c r="T115" s="68" t="e">
        <f t="shared" si="23"/>
        <v>#REF!</v>
      </c>
      <c r="U115" s="68" t="e">
        <f t="shared" si="23"/>
        <v>#REF!</v>
      </c>
      <c r="V115" s="68" t="e">
        <f t="shared" si="23"/>
        <v>#REF!</v>
      </c>
    </row>
    <row r="116" spans="1:28" ht="21.75" customHeight="1">
      <c r="K116" s="2" t="e">
        <f>SUM(K113:V113)</f>
        <v>#REF!</v>
      </c>
    </row>
    <row r="117" spans="1:28" ht="21.75" customHeight="1">
      <c r="K117" s="68" t="e">
        <f>K116/W113</f>
        <v>#REF!</v>
      </c>
    </row>
    <row r="118" spans="1:28" ht="21.75" customHeight="1">
      <c r="W118" s="185"/>
    </row>
    <row r="119" spans="1:28" ht="21.75" customHeight="1">
      <c r="I119" s="2" t="e">
        <f>W113-J113-G113-F113-E113-D113</f>
        <v>#REF!</v>
      </c>
    </row>
  </sheetData>
  <mergeCells count="71">
    <mergeCell ref="D4:N4"/>
    <mergeCell ref="O4:R4"/>
    <mergeCell ref="S4:T4"/>
    <mergeCell ref="A1:N2"/>
    <mergeCell ref="A4:B5"/>
    <mergeCell ref="C4:C5"/>
    <mergeCell ref="V4:V5"/>
    <mergeCell ref="W4:W5"/>
    <mergeCell ref="X4:X5"/>
    <mergeCell ref="Y4:Y5"/>
    <mergeCell ref="Z4:Z5"/>
    <mergeCell ref="AA4:AA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A28:B29"/>
    <mergeCell ref="B30:B31"/>
    <mergeCell ref="B32:B33"/>
    <mergeCell ref="B34:B35"/>
    <mergeCell ref="B36:B37"/>
    <mergeCell ref="B38:B39"/>
    <mergeCell ref="B40:B41"/>
    <mergeCell ref="B42:B43"/>
    <mergeCell ref="B44:B45"/>
    <mergeCell ref="A46:B47"/>
    <mergeCell ref="B48:B49"/>
    <mergeCell ref="B50:B51"/>
    <mergeCell ref="B52:B53"/>
    <mergeCell ref="B54:B55"/>
    <mergeCell ref="B56:B57"/>
    <mergeCell ref="B58:B59"/>
    <mergeCell ref="B60:B61"/>
    <mergeCell ref="B62:B63"/>
    <mergeCell ref="A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112:B113"/>
    <mergeCell ref="A6:A27"/>
    <mergeCell ref="A30:A45"/>
    <mergeCell ref="A48:A63"/>
    <mergeCell ref="A66:A87"/>
    <mergeCell ref="A90:A111"/>
  </mergeCells>
  <phoneticPr fontId="2"/>
  <printOptions horizontalCentered="1"/>
  <pageMargins left="0" right="0" top="0.47244094488188976" bottom="0.11811023622047244" header="0.51181102362204722" footer="0.19685039370078741"/>
  <pageSetup paperSize="8" scale="68" fitToWidth="1" fitToHeight="1" orientation="landscape" usePrinterDefaults="1" r:id="rId1"/>
  <headerFooter alignWithMargins="0"/>
  <rowBreaks count="1" manualBreakCount="1">
    <brk id="89" max="24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訪日外国人（①市町村、国・地域別）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Shunsuke Koba</dc:creator>
  <cp:lastModifiedBy>高橋＿優弥</cp:lastModifiedBy>
  <cp:lastPrinted>2022-01-18T06:28:50Z</cp:lastPrinted>
  <dcterms:created xsi:type="dcterms:W3CDTF">2015-05-18T13:27:38Z</dcterms:created>
  <dcterms:modified xsi:type="dcterms:W3CDTF">2022-02-14T05:08:28Z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2022-02-14T05:08:28Z</vt:filetime>
  </property>
</Properties>
</file>