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R3年度\R3度上期\03_プレス・ＨＰ用\HP公表用\"/>
    </mc:Choice>
  </mc:AlternateContent>
  <bookViews>
    <workbookView xWindow="0" yWindow="0" windowWidth="18360" windowHeight="8160" tabRatio="910"/>
  </bookViews>
  <sheets>
    <sheet name="外国人（国・地域、月別）" sheetId="3" r:id="rId1"/>
  </sheets>
  <definedNames>
    <definedName name="_xlnm.Print_Area" localSheetId="0">'外国人（国・地域、月別）'!$B$1:$Z$23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3" l="1"/>
  <c r="X40" i="3"/>
  <c r="Y37" i="3" l="1"/>
  <c r="Y36" i="3"/>
  <c r="H50" i="3" l="1"/>
  <c r="E50" i="3"/>
  <c r="E48" i="3"/>
  <c r="Y45" i="3" l="1"/>
  <c r="Y44" i="3"/>
  <c r="X48" i="3" l="1"/>
  <c r="N48" i="3" l="1"/>
  <c r="F50" i="3" l="1"/>
  <c r="G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F48" i="3"/>
  <c r="G48" i="3"/>
  <c r="H48" i="3"/>
  <c r="I48" i="3"/>
  <c r="J48" i="3"/>
  <c r="K48" i="3"/>
  <c r="L48" i="3"/>
  <c r="M48" i="3"/>
  <c r="O48" i="3"/>
  <c r="P48" i="3"/>
  <c r="Q48" i="3"/>
  <c r="R48" i="3"/>
  <c r="S48" i="3"/>
  <c r="T48" i="3"/>
  <c r="U48" i="3"/>
  <c r="V48" i="3"/>
  <c r="W48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E25" i="3"/>
  <c r="E26" i="3"/>
  <c r="E27" i="3"/>
  <c r="E28" i="3"/>
  <c r="E29" i="3"/>
  <c r="E30" i="3"/>
  <c r="E31" i="3"/>
  <c r="E32" i="3"/>
  <c r="E33" i="3"/>
  <c r="E34" i="3"/>
  <c r="E35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E24" i="3"/>
  <c r="N36" i="3" l="1"/>
  <c r="P59" i="3"/>
  <c r="E37" i="3"/>
  <c r="E43" i="3" s="1"/>
  <c r="X24" i="3"/>
  <c r="Z24" i="3" s="1"/>
  <c r="T36" i="3"/>
  <c r="T41" i="3" s="1"/>
  <c r="P36" i="3"/>
  <c r="P41" i="3" s="1"/>
  <c r="L36" i="3"/>
  <c r="L41" i="3" s="1"/>
  <c r="H36" i="3"/>
  <c r="H41" i="3" s="1"/>
  <c r="X34" i="3"/>
  <c r="Z34" i="3" s="1"/>
  <c r="X30" i="3"/>
  <c r="Z30" i="3" s="1"/>
  <c r="X26" i="3"/>
  <c r="Z26" i="3" s="1"/>
  <c r="V36" i="3"/>
  <c r="V41" i="3" s="1"/>
  <c r="R36" i="3"/>
  <c r="R41" i="3" s="1"/>
  <c r="N41" i="3"/>
  <c r="J36" i="3"/>
  <c r="J41" i="3" s="1"/>
  <c r="F36" i="3"/>
  <c r="F41" i="3" s="1"/>
  <c r="U36" i="3"/>
  <c r="U41" i="3" s="1"/>
  <c r="I36" i="3"/>
  <c r="I41" i="3" s="1"/>
  <c r="W37" i="3"/>
  <c r="W43" i="3" s="1"/>
  <c r="S37" i="3"/>
  <c r="S43" i="3" s="1"/>
  <c r="O37" i="3"/>
  <c r="O43" i="3" s="1"/>
  <c r="K37" i="3"/>
  <c r="K43" i="3" s="1"/>
  <c r="G37" i="3"/>
  <c r="G43" i="3" s="1"/>
  <c r="Q36" i="3"/>
  <c r="Q41" i="3" s="1"/>
  <c r="M36" i="3"/>
  <c r="M41" i="3" s="1"/>
  <c r="X35" i="3"/>
  <c r="Z35" i="3" s="1"/>
  <c r="X31" i="3"/>
  <c r="Z31" i="3" s="1"/>
  <c r="X27" i="3"/>
  <c r="Z27" i="3" s="1"/>
  <c r="S36" i="3"/>
  <c r="S41" i="3" s="1"/>
  <c r="W36" i="3"/>
  <c r="W41" i="3" s="1"/>
  <c r="X32" i="3"/>
  <c r="X28" i="3"/>
  <c r="Z28" i="3" s="1"/>
  <c r="T37" i="3"/>
  <c r="T43" i="3" s="1"/>
  <c r="P37" i="3"/>
  <c r="P43" i="3" s="1"/>
  <c r="L37" i="3"/>
  <c r="L43" i="3" s="1"/>
  <c r="H37" i="3"/>
  <c r="H43" i="3" s="1"/>
  <c r="U37" i="3"/>
  <c r="U43" i="3" s="1"/>
  <c r="Q37" i="3"/>
  <c r="Q43" i="3" s="1"/>
  <c r="I37" i="3"/>
  <c r="I43" i="3" s="1"/>
  <c r="V37" i="3"/>
  <c r="V43" i="3" s="1"/>
  <c r="R37" i="3"/>
  <c r="R43" i="3" s="1"/>
  <c r="N37" i="3"/>
  <c r="N43" i="3" s="1"/>
  <c r="J37" i="3"/>
  <c r="J43" i="3" s="1"/>
  <c r="F37" i="3"/>
  <c r="F43" i="3" s="1"/>
  <c r="M37" i="3"/>
  <c r="M43" i="3" s="1"/>
  <c r="E36" i="3"/>
  <c r="E41" i="3" s="1"/>
  <c r="O36" i="3"/>
  <c r="O41" i="3" s="1"/>
  <c r="K36" i="3"/>
  <c r="K41" i="3" s="1"/>
  <c r="G36" i="3"/>
  <c r="G41" i="3" s="1"/>
  <c r="X33" i="3"/>
  <c r="Z33" i="3" s="1"/>
  <c r="X29" i="3"/>
  <c r="Z29" i="3" s="1"/>
  <c r="X25" i="3"/>
  <c r="Z25" i="3" s="1"/>
  <c r="E44" i="3" l="1"/>
  <c r="X36" i="3"/>
  <c r="N38" i="3" s="1"/>
  <c r="Z32" i="3"/>
  <c r="X37" i="3"/>
  <c r="W39" i="3" s="1"/>
  <c r="E38" i="3" l="1"/>
  <c r="L39" i="3"/>
  <c r="H38" i="3"/>
  <c r="U38" i="3"/>
  <c r="S38" i="3"/>
  <c r="I39" i="3"/>
  <c r="Z37" i="3"/>
  <c r="X43" i="3"/>
  <c r="X41" i="3"/>
  <c r="Z36" i="3"/>
  <c r="V39" i="3"/>
  <c r="O39" i="3"/>
  <c r="R38" i="3"/>
  <c r="T38" i="3"/>
  <c r="V38" i="3"/>
  <c r="F38" i="3"/>
  <c r="Q39" i="3"/>
  <c r="U39" i="3"/>
  <c r="J38" i="3"/>
  <c r="W38" i="3"/>
  <c r="O38" i="3"/>
  <c r="Q38" i="3"/>
  <c r="P38" i="3"/>
  <c r="M39" i="3"/>
  <c r="G38" i="3"/>
  <c r="I38" i="3"/>
  <c r="K38" i="3"/>
  <c r="M38" i="3"/>
  <c r="L38" i="3"/>
  <c r="H39" i="3"/>
  <c r="J39" i="3"/>
  <c r="E39" i="3"/>
  <c r="S39" i="3"/>
  <c r="T39" i="3"/>
  <c r="R39" i="3"/>
  <c r="G39" i="3"/>
  <c r="F39" i="3"/>
  <c r="P39" i="3"/>
  <c r="N39" i="3"/>
  <c r="K39" i="3"/>
  <c r="X38" i="3" l="1"/>
  <c r="X39" i="3"/>
  <c r="F44" i="3" l="1"/>
  <c r="K44" i="3"/>
  <c r="O44" i="3"/>
  <c r="E45" i="3"/>
  <c r="E54" i="3" s="1"/>
  <c r="J45" i="3"/>
  <c r="K45" i="3"/>
  <c r="L45" i="3"/>
  <c r="M45" i="3"/>
  <c r="R45" i="3"/>
  <c r="T45" i="3"/>
  <c r="U45" i="3"/>
  <c r="X50" i="3"/>
  <c r="U51" i="3" l="1"/>
  <c r="U54" i="3"/>
  <c r="M51" i="3"/>
  <c r="M54" i="3"/>
  <c r="E51" i="3"/>
  <c r="T51" i="3"/>
  <c r="T54" i="3"/>
  <c r="L51" i="3"/>
  <c r="L54" i="3"/>
  <c r="P44" i="3"/>
  <c r="K51" i="3"/>
  <c r="K54" i="3"/>
  <c r="S44" i="3"/>
  <c r="O49" i="3"/>
  <c r="O53" i="3"/>
  <c r="K49" i="3"/>
  <c r="K53" i="3"/>
  <c r="R51" i="3"/>
  <c r="R54" i="3"/>
  <c r="J51" i="3"/>
  <c r="J54" i="3"/>
  <c r="F49" i="3"/>
  <c r="F53" i="3"/>
  <c r="N45" i="3"/>
  <c r="F45" i="3"/>
  <c r="R44" i="3"/>
  <c r="Q44" i="3"/>
  <c r="I44" i="3"/>
  <c r="I49" i="3" s="1"/>
  <c r="P45" i="3"/>
  <c r="H45" i="3"/>
  <c r="T44" i="3"/>
  <c r="L44" i="3"/>
  <c r="H44" i="3"/>
  <c r="V45" i="3"/>
  <c r="V44" i="3"/>
  <c r="N44" i="3"/>
  <c r="J44" i="3"/>
  <c r="Q45" i="3"/>
  <c r="I45" i="3"/>
  <c r="U44" i="3"/>
  <c r="M44" i="3"/>
  <c r="E49" i="3"/>
  <c r="W45" i="3"/>
  <c r="S45" i="3"/>
  <c r="O45" i="3"/>
  <c r="G45" i="3"/>
  <c r="W44" i="3"/>
  <c r="G44" i="3"/>
  <c r="N59" i="3" l="1"/>
  <c r="G51" i="3"/>
  <c r="G54" i="3"/>
  <c r="S51" i="3"/>
  <c r="S54" i="3"/>
  <c r="E53" i="3"/>
  <c r="Q49" i="3"/>
  <c r="Q53" i="3"/>
  <c r="F51" i="3"/>
  <c r="F54" i="3"/>
  <c r="G49" i="3"/>
  <c r="G53" i="3"/>
  <c r="M49" i="3"/>
  <c r="M53" i="3"/>
  <c r="Q51" i="3"/>
  <c r="Q54" i="3"/>
  <c r="N49" i="3"/>
  <c r="N53" i="3"/>
  <c r="V51" i="3"/>
  <c r="V54" i="3"/>
  <c r="L49" i="3"/>
  <c r="L53" i="3"/>
  <c r="H51" i="3"/>
  <c r="H54" i="3"/>
  <c r="S49" i="3"/>
  <c r="S53" i="3"/>
  <c r="P49" i="3"/>
  <c r="P53" i="3"/>
  <c r="O51" i="3"/>
  <c r="O54" i="3"/>
  <c r="W51" i="3"/>
  <c r="W54" i="3"/>
  <c r="U49" i="3"/>
  <c r="U53" i="3"/>
  <c r="I53" i="3"/>
  <c r="R49" i="3"/>
  <c r="R53" i="3"/>
  <c r="N51" i="3"/>
  <c r="N54" i="3"/>
  <c r="W49" i="3"/>
  <c r="W53" i="3"/>
  <c r="I51" i="3"/>
  <c r="I54" i="3"/>
  <c r="J49" i="3"/>
  <c r="J53" i="3"/>
  <c r="V49" i="3"/>
  <c r="V53" i="3"/>
  <c r="H49" i="3"/>
  <c r="H53" i="3"/>
  <c r="T49" i="3"/>
  <c r="T53" i="3"/>
  <c r="P51" i="3"/>
  <c r="P54" i="3"/>
  <c r="X44" i="3"/>
  <c r="X45" i="3"/>
  <c r="N62" i="3" l="1"/>
  <c r="N61" i="3"/>
  <c r="N60" i="3"/>
  <c r="S47" i="3"/>
  <c r="X54" i="3"/>
  <c r="H46" i="3"/>
  <c r="X53" i="3"/>
  <c r="Q46" i="3"/>
  <c r="R46" i="3"/>
  <c r="X49" i="3"/>
  <c r="Z44" i="3"/>
  <c r="J46" i="3"/>
  <c r="Q47" i="3"/>
  <c r="Z45" i="3"/>
  <c r="X51" i="3"/>
  <c r="L46" i="3"/>
  <c r="M46" i="3"/>
  <c r="F47" i="3"/>
  <c r="G46" i="3"/>
  <c r="U46" i="3"/>
  <c r="G47" i="3"/>
  <c r="V46" i="3"/>
  <c r="O47" i="3"/>
  <c r="W46" i="3"/>
  <c r="N46" i="3"/>
  <c r="N47" i="3"/>
  <c r="V47" i="3"/>
  <c r="H47" i="3"/>
  <c r="W47" i="3"/>
  <c r="I46" i="3"/>
  <c r="I47" i="3"/>
  <c r="R47" i="3"/>
  <c r="M47" i="3"/>
  <c r="L47" i="3"/>
  <c r="T47" i="3"/>
  <c r="E47" i="3"/>
  <c r="U47" i="3"/>
  <c r="J47" i="3"/>
  <c r="K47" i="3"/>
  <c r="P47" i="3"/>
  <c r="S46" i="3"/>
  <c r="K46" i="3"/>
  <c r="P46" i="3"/>
  <c r="O46" i="3"/>
  <c r="F46" i="3"/>
  <c r="T46" i="3"/>
  <c r="E46" i="3"/>
  <c r="X47" i="3" l="1"/>
  <c r="X46" i="3"/>
</calcChain>
</file>

<file path=xl/sharedStrings.xml><?xml version="1.0" encoding="utf-8"?>
<sst xmlns="http://schemas.openxmlformats.org/spreadsheetml/2006/main" count="110" uniqueCount="62">
  <si>
    <t>下期</t>
    <rPh sb="0" eb="2">
      <t>シモキ</t>
    </rPh>
    <phoneticPr fontId="2"/>
  </si>
  <si>
    <t>上期</t>
    <rPh sb="0" eb="2">
      <t>カミキ</t>
    </rPh>
    <phoneticPr fontId="2"/>
  </si>
  <si>
    <t>アメリカ</t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</si>
  <si>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</si>
  <si>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</si>
  <si>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</si>
  <si>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</si>
  <si>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前年度計</t>
    <rPh sb="0" eb="3">
      <t>ゼンネンド</t>
    </rPh>
    <rPh sb="3" eb="4">
      <t>ケイ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</si>
  <si>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</si>
  <si>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</si>
  <si>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オセアニア</t>
    <phoneticPr fontId="2"/>
  </si>
  <si>
    <t>北米</t>
    <rPh sb="0" eb="2">
      <t>ホクベイ</t>
    </rPh>
    <phoneticPr fontId="2"/>
  </si>
  <si>
    <t>区分</t>
    <rPh sb="0" eb="2">
      <t>クブン</t>
    </rPh>
    <phoneticPr fontId="2"/>
  </si>
  <si>
    <t>(単位：人、％)</t>
    <rPh sb="1" eb="3">
      <t>タンイ</t>
    </rPh>
    <rPh sb="4" eb="5">
      <t>ニン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</si>
  <si>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</si>
  <si>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</si>
  <si>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宿泊客数</t>
    <rPh sb="0" eb="2">
      <t>シュクハク</t>
    </rPh>
    <rPh sb="2" eb="4">
      <t>キャクスウ</t>
    </rPh>
    <phoneticPr fontId="2"/>
  </si>
  <si>
    <t>年度計</t>
    <rPh sb="0" eb="3">
      <t>ネンドケイ</t>
    </rPh>
    <phoneticPr fontId="2"/>
  </si>
  <si>
    <t>下期計</t>
    <rPh sb="0" eb="2">
      <t>シモキ</t>
    </rPh>
    <rPh sb="2" eb="3">
      <t>ケイ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</si>
  <si>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</si>
  <si>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</si>
  <si>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</si>
  <si>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  <rPh sb="2" eb="3">
      <t>ガツ</t>
    </rPh>
    <phoneticPr fontId="2"/>
  </si>
  <si>
    <t>11月</t>
    <rPh sb="2" eb="3">
      <t>ガツ</t>
    </rPh>
    <phoneticPr fontId="2"/>
  </si>
  <si>
    <t>10月</t>
    <rPh sb="2" eb="3">
      <t>ガツ</t>
    </rPh>
    <phoneticPr fontId="2"/>
  </si>
  <si>
    <t>上期計</t>
    <rPh sb="0" eb="2">
      <t>カミキ</t>
    </rPh>
    <rPh sb="2" eb="3">
      <t>ケイ</t>
    </rPh>
    <phoneticPr fontId="2"/>
  </si>
  <si>
    <t>5月</t>
    <rPh sb="1" eb="2">
      <t>ガツ</t>
    </rPh>
    <phoneticPr fontId="2"/>
  </si>
  <si>
    <t>宿泊客延数比</t>
    <rPh sb="0" eb="3">
      <t>シュクハクキャク</t>
    </rPh>
    <rPh sb="3" eb="5">
      <t>ノベスウ</t>
    </rPh>
    <rPh sb="5" eb="6">
      <t>ヒ</t>
    </rPh>
    <phoneticPr fontId="2"/>
  </si>
  <si>
    <t>宿泊客延数</t>
    <rPh sb="0" eb="3">
      <t>シュクハクキャク</t>
    </rPh>
    <rPh sb="3" eb="5">
      <t>ノベスウ</t>
    </rPh>
    <phoneticPr fontId="2"/>
  </si>
  <si>
    <t>構成比</t>
    <rPh sb="0" eb="3">
      <t>コウセイヒ</t>
    </rPh>
    <phoneticPr fontId="2"/>
  </si>
  <si>
    <t>9月</t>
    <rPh sb="1" eb="2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</si>
  <si>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</si>
  <si>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</si>
  <si>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</si>
  <si>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4月</t>
    <rPh sb="1" eb="2">
      <t>ツキ</t>
    </rPh>
    <phoneticPr fontId="2"/>
  </si>
  <si>
    <t>オーストラリア</t>
    <phoneticPr fontId="2"/>
  </si>
  <si>
    <t>カナダ</t>
    <phoneticPr fontId="2"/>
  </si>
  <si>
    <t>ドイツ</t>
    <phoneticPr fontId="2"/>
  </si>
  <si>
    <t>フランス</t>
    <phoneticPr fontId="2"/>
  </si>
  <si>
    <t>イギリス</t>
    <phoneticPr fontId="2"/>
  </si>
  <si>
    <t>ロシア</t>
    <phoneticPr fontId="2"/>
  </si>
  <si>
    <t>ベトナム</t>
    <phoneticPr fontId="2"/>
  </si>
  <si>
    <t>フィリピン</t>
    <phoneticPr fontId="2"/>
  </si>
  <si>
    <t>インドネシア</t>
    <phoneticPr fontId="2"/>
  </si>
  <si>
    <t>インド</t>
    <phoneticPr fontId="2"/>
  </si>
  <si>
    <t>タイ</t>
    <phoneticPr fontId="2"/>
  </si>
  <si>
    <t>マレーシア</t>
    <phoneticPr fontId="2"/>
  </si>
  <si>
    <t>シンガポール</t>
    <phoneticPr fontId="2"/>
  </si>
  <si>
    <t>前年度
同期比</t>
    <rPh sb="0" eb="3">
      <t>ゼンネンド</t>
    </rPh>
    <rPh sb="4" eb="7">
      <t>ドウキヒ</t>
    </rPh>
    <phoneticPr fontId="2"/>
  </si>
  <si>
    <t>ヨーロッパ</t>
    <phoneticPr fontId="2"/>
  </si>
  <si>
    <t>アジア</t>
    <phoneticPr fontId="2"/>
  </si>
  <si>
    <t>月</t>
    <rPh sb="0" eb="1">
      <t>ツキ</t>
    </rPh>
    <phoneticPr fontId="2"/>
  </si>
  <si>
    <t>増減</t>
    <rPh sb="0" eb="2">
      <t>ゾウゲン</t>
    </rPh>
    <phoneticPr fontId="2"/>
  </si>
  <si>
    <t>３．国・地域、月別</t>
    <rPh sb="2" eb="3">
      <t>クニ</t>
    </rPh>
    <rPh sb="4" eb="6">
      <t>チイキ</t>
    </rPh>
    <rPh sb="7" eb="9">
      <t>ツキベツ</t>
    </rPh>
    <phoneticPr fontId="2"/>
  </si>
  <si>
    <t>その他（5位まで以外</t>
    <rPh sb="2" eb="3">
      <t>タ</t>
    </rPh>
    <rPh sb="5" eb="6">
      <t>イ</t>
    </rPh>
    <rPh sb="8" eb="10">
      <t>イガイ</t>
    </rPh>
    <phoneticPr fontId="2"/>
  </si>
  <si>
    <t>構成比</t>
    <rPh sb="0" eb="3">
      <t>コウセイヒ</t>
    </rPh>
    <phoneticPr fontId="2"/>
  </si>
  <si>
    <t>対前年度比</t>
    <rPh sb="0" eb="1">
      <t>タイ</t>
    </rPh>
    <rPh sb="1" eb="5">
      <t>ゼンネンドヒ</t>
    </rPh>
    <phoneticPr fontId="2"/>
  </si>
  <si>
    <t>前年度からの増減</t>
    <rPh sb="0" eb="3">
      <t>ゼンネンド</t>
    </rPh>
    <rPh sb="6" eb="8">
      <t>ゾウゲン</t>
    </rPh>
    <phoneticPr fontId="2"/>
  </si>
  <si>
    <t>その他前</t>
    <rPh sb="2" eb="3">
      <t>タ</t>
    </rPh>
    <rPh sb="3" eb="4">
      <t>マエ</t>
    </rPh>
    <phoneticPr fontId="2"/>
  </si>
  <si>
    <t>前年度
(R２)
上期</t>
    <rPh sb="0" eb="3">
      <t>ゼンネンド</t>
    </rPh>
    <rPh sb="9" eb="11">
      <t>カミキ</t>
    </rPh>
    <phoneticPr fontId="2"/>
  </si>
  <si>
    <t>前年度
(R２)
下期</t>
    <rPh sb="0" eb="3">
      <t>ゼンネンド</t>
    </rPh>
    <rPh sb="9" eb="11">
      <t>シモキ</t>
    </rPh>
    <phoneticPr fontId="2"/>
  </si>
  <si>
    <t>前年度計
(R２)</t>
    <rPh sb="0" eb="3">
      <t>ゼンネンド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</si>
</sst>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[Red]\(#,##0\)"/>
    <numFmt numFmtId="179" formatCode="#,##0_ ;[Red]\-#,##0\ "/>
    <numFmt numFmtId="183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176" fontId="0" fillId="2" borderId="32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7" fontId="0" fillId="2" borderId="56" xfId="0" applyNumberFormat="1" applyFill="1" applyBorder="1">
      <alignment vertical="center"/>
    </xf>
    <xf numFmtId="177" fontId="0" fillId="2" borderId="58" xfId="0" applyNumberFormat="1" applyFill="1" applyBorder="1">
      <alignment vertical="center"/>
    </xf>
    <xf numFmtId="177" fontId="0" fillId="2" borderId="61" xfId="0" applyNumberFormat="1" applyFill="1" applyBorder="1">
      <alignment vertical="center"/>
    </xf>
    <xf numFmtId="177" fontId="0" fillId="2" borderId="62" xfId="0" applyNumberFormat="1" applyFill="1" applyBorder="1">
      <alignment vertical="center"/>
    </xf>
    <xf numFmtId="177" fontId="0" fillId="2" borderId="64" xfId="0" applyNumberFormat="1" applyFill="1" applyBorder="1">
      <alignment vertical="center"/>
    </xf>
    <xf numFmtId="177" fontId="0" fillId="2" borderId="30" xfId="0" applyNumberFormat="1" applyFill="1" applyBorder="1">
      <alignment vertical="center"/>
    </xf>
    <xf numFmtId="176" fontId="0" fillId="2" borderId="66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1" xfId="0" applyNumberFormat="1" applyFill="1" applyBorder="1">
      <alignment vertical="center"/>
    </xf>
    <xf numFmtId="177" fontId="0" fillId="2" borderId="11" xfId="0" applyNumberFormat="1" applyFill="1" applyBorder="1">
      <alignment vertical="center"/>
    </xf>
    <xf numFmtId="176" fontId="0" fillId="2" borderId="65" xfId="0" applyNumberFormat="1" applyFill="1" applyBorder="1">
      <alignment vertical="center"/>
    </xf>
    <xf numFmtId="176" fontId="0" fillId="0" borderId="63" xfId="0" applyNumberFormat="1" applyBorder="1">
      <alignment vertical="center"/>
    </xf>
    <xf numFmtId="176" fontId="0" fillId="0" borderId="66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 vertical="center" shrinkToFit="1"/>
    </xf>
    <xf numFmtId="177" fontId="0" fillId="2" borderId="59" xfId="0" applyNumberFormat="1" applyFill="1" applyBorder="1">
      <alignment vertical="center"/>
    </xf>
    <xf numFmtId="177" fontId="0" fillId="2" borderId="120" xfId="0" applyNumberFormat="1" applyFill="1" applyBorder="1">
      <alignment vertical="center"/>
    </xf>
    <xf numFmtId="177" fontId="0" fillId="2" borderId="121" xfId="0" applyNumberFormat="1" applyFill="1" applyBorder="1">
      <alignment vertical="center"/>
    </xf>
    <xf numFmtId="177" fontId="0" fillId="2" borderId="67" xfId="0" applyNumberFormat="1" applyFill="1" applyBorder="1">
      <alignment vertical="center"/>
    </xf>
    <xf numFmtId="177" fontId="0" fillId="2" borderId="122" xfId="0" applyNumberFormat="1" applyFill="1" applyBorder="1">
      <alignment vertical="center"/>
    </xf>
    <xf numFmtId="177" fontId="0" fillId="2" borderId="123" xfId="0" applyNumberFormat="1" applyFill="1" applyBorder="1">
      <alignment vertical="center"/>
    </xf>
    <xf numFmtId="177" fontId="0" fillId="2" borderId="57" xfId="0" applyNumberFormat="1" applyFill="1" applyBorder="1">
      <alignment vertical="center"/>
    </xf>
    <xf numFmtId="0" fontId="0" fillId="0" borderId="55" xfId="0" applyBorder="1" applyAlignment="1">
      <alignment horizontal="center" vertical="center" shrinkToFit="1"/>
    </xf>
    <xf numFmtId="179" fontId="0" fillId="0" borderId="14" xfId="1" applyNumberFormat="1" applyFont="1" applyBorder="1">
      <alignment vertical="center"/>
    </xf>
    <xf numFmtId="179" fontId="0" fillId="0" borderId="15" xfId="1" applyNumberFormat="1" applyFont="1" applyBorder="1">
      <alignment vertical="center"/>
    </xf>
    <xf numFmtId="179" fontId="0" fillId="0" borderId="16" xfId="1" applyNumberFormat="1" applyFont="1" applyBorder="1">
      <alignment vertical="center"/>
    </xf>
    <xf numFmtId="179" fontId="0" fillId="0" borderId="12" xfId="1" applyNumberFormat="1" applyFont="1" applyBorder="1">
      <alignment vertical="center"/>
    </xf>
    <xf numFmtId="179" fontId="0" fillId="0" borderId="77" xfId="1" applyNumberFormat="1" applyFont="1" applyBorder="1">
      <alignment vertical="center"/>
    </xf>
    <xf numFmtId="179" fontId="0" fillId="0" borderId="18" xfId="1" applyNumberFormat="1" applyFont="1" applyBorder="1">
      <alignment vertical="center"/>
    </xf>
    <xf numFmtId="179" fontId="0" fillId="0" borderId="17" xfId="1" applyNumberFormat="1" applyFont="1" applyBorder="1">
      <alignment vertical="center"/>
    </xf>
    <xf numFmtId="179" fontId="0" fillId="0" borderId="60" xfId="1" applyNumberFormat="1" applyFont="1" applyBorder="1">
      <alignment vertical="center"/>
    </xf>
    <xf numFmtId="177" fontId="0" fillId="2" borderId="65" xfId="0" applyNumberFormat="1" applyFill="1" applyBorder="1">
      <alignment vertical="center"/>
    </xf>
    <xf numFmtId="177" fontId="0" fillId="2" borderId="79" xfId="0" applyNumberFormat="1" applyFill="1" applyBorder="1">
      <alignment vertical="center"/>
    </xf>
    <xf numFmtId="177" fontId="0" fillId="2" borderId="80" xfId="0" applyNumberFormat="1" applyFill="1" applyBorder="1">
      <alignment vertical="center"/>
    </xf>
    <xf numFmtId="177" fontId="0" fillId="2" borderId="70" xfId="0" applyNumberFormat="1" applyFill="1" applyBorder="1">
      <alignment vertical="center"/>
    </xf>
    <xf numFmtId="177" fontId="0" fillId="2" borderId="81" xfId="0" applyNumberFormat="1" applyFill="1" applyBorder="1">
      <alignment vertical="center"/>
    </xf>
    <xf numFmtId="177" fontId="0" fillId="2" borderId="82" xfId="0" applyNumberFormat="1" applyFill="1" applyBorder="1">
      <alignment vertical="center"/>
    </xf>
    <xf numFmtId="177" fontId="0" fillId="2" borderId="63" xfId="0" applyNumberFormat="1" applyFill="1" applyBorder="1">
      <alignment vertical="center"/>
    </xf>
    <xf numFmtId="176" fontId="0" fillId="0" borderId="77" xfId="0" applyNumberFormat="1" applyBorder="1">
      <alignment vertical="center"/>
    </xf>
    <xf numFmtId="176" fontId="0" fillId="0" borderId="60" xfId="0" applyNumberFormat="1" applyBorder="1">
      <alignment vertical="center"/>
    </xf>
    <xf numFmtId="177" fontId="0" fillId="2" borderId="13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7" fontId="0" fillId="2" borderId="16" xfId="0" applyNumberFormat="1" applyFill="1" applyBorder="1">
      <alignment vertical="center"/>
    </xf>
    <xf numFmtId="177" fontId="0" fillId="2" borderId="12" xfId="0" applyNumberFormat="1" applyFill="1" applyBorder="1">
      <alignment vertical="center"/>
    </xf>
    <xf numFmtId="177" fontId="0" fillId="2" borderId="77" xfId="0" applyNumberFormat="1" applyFill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7" xfId="0" applyNumberFormat="1" applyFill="1" applyBorder="1">
      <alignment vertical="center"/>
    </xf>
    <xf numFmtId="177" fontId="0" fillId="2" borderId="60" xfId="0" applyNumberFormat="1" applyFill="1" applyBorder="1">
      <alignment vertical="center"/>
    </xf>
    <xf numFmtId="176" fontId="0" fillId="2" borderId="63" xfId="0" applyNumberFormat="1" applyFill="1" applyBorder="1">
      <alignment vertical="center"/>
    </xf>
    <xf numFmtId="176" fontId="0" fillId="2" borderId="79" xfId="0" applyNumberFormat="1" applyFill="1" applyBorder="1">
      <alignment vertical="center"/>
    </xf>
    <xf numFmtId="176" fontId="0" fillId="2" borderId="80" xfId="0" applyNumberFormat="1" applyFill="1" applyBorder="1">
      <alignment vertical="center"/>
    </xf>
    <xf numFmtId="176" fontId="0" fillId="2" borderId="70" xfId="0" applyNumberFormat="1" applyFill="1" applyBorder="1">
      <alignment vertical="center"/>
    </xf>
    <xf numFmtId="176" fontId="0" fillId="2" borderId="64" xfId="0" applyNumberFormat="1" applyFill="1" applyBorder="1">
      <alignment vertical="center"/>
    </xf>
    <xf numFmtId="176" fontId="0" fillId="2" borderId="81" xfId="0" applyNumberFormat="1" applyFill="1" applyBorder="1">
      <alignment vertical="center"/>
    </xf>
    <xf numFmtId="176" fontId="0" fillId="2" borderId="62" xfId="0" applyNumberFormat="1" applyFill="1" applyBorder="1">
      <alignment vertical="center"/>
    </xf>
    <xf numFmtId="176" fontId="0" fillId="2" borderId="82" xfId="0" applyNumberFormat="1" applyFill="1" applyBorder="1">
      <alignment vertical="center"/>
    </xf>
    <xf numFmtId="176" fontId="0" fillId="2" borderId="60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7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176" fontId="0" fillId="2" borderId="36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8" fontId="0" fillId="2" borderId="12" xfId="0" applyNumberFormat="1" applyFill="1" applyBorder="1">
      <alignment vertical="center"/>
    </xf>
    <xf numFmtId="178" fontId="0" fillId="2" borderId="18" xfId="0" applyNumberFormat="1" applyFill="1" applyBorder="1">
      <alignment vertical="center"/>
    </xf>
    <xf numFmtId="178" fontId="0" fillId="2" borderId="16" xfId="0" applyNumberFormat="1" applyFill="1" applyBorder="1">
      <alignment vertical="center"/>
    </xf>
    <xf numFmtId="178" fontId="0" fillId="2" borderId="17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178" fontId="0" fillId="2" borderId="14" xfId="0" applyNumberFormat="1" applyFill="1" applyBorder="1">
      <alignment vertical="center"/>
    </xf>
    <xf numFmtId="177" fontId="0" fillId="2" borderId="21" xfId="0" applyNumberFormat="1" applyFill="1" applyBorder="1">
      <alignment vertical="center"/>
    </xf>
    <xf numFmtId="177" fontId="0" fillId="2" borderId="27" xfId="0" applyNumberFormat="1" applyFill="1" applyBorder="1">
      <alignment vertical="center"/>
    </xf>
    <xf numFmtId="177" fontId="0" fillId="2" borderId="25" xfId="0" applyNumberFormat="1" applyFill="1" applyBorder="1">
      <alignment vertical="center"/>
    </xf>
    <xf numFmtId="177" fontId="0" fillId="2" borderId="26" xfId="0" applyNumberFormat="1" applyFill="1" applyBorder="1">
      <alignment vertical="center"/>
    </xf>
    <xf numFmtId="177" fontId="0" fillId="2" borderId="91" xfId="0" applyNumberFormat="1" applyFill="1" applyBorder="1">
      <alignment vertical="center"/>
    </xf>
    <xf numFmtId="177" fontId="0" fillId="2" borderId="24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6" fontId="0" fillId="2" borderId="124" xfId="0" applyNumberFormat="1" applyFill="1" applyBorder="1">
      <alignment vertical="center"/>
    </xf>
    <xf numFmtId="176" fontId="0" fillId="2" borderId="106" xfId="0" applyNumberFormat="1" applyFill="1" applyBorder="1">
      <alignment vertical="center"/>
    </xf>
    <xf numFmtId="176" fontId="0" fillId="2" borderId="108" xfId="0" applyNumberFormat="1" applyFill="1" applyBorder="1">
      <alignment vertical="center"/>
    </xf>
    <xf numFmtId="176" fontId="0" fillId="2" borderId="105" xfId="0" applyNumberFormat="1" applyFill="1" applyBorder="1">
      <alignment vertical="center"/>
    </xf>
    <xf numFmtId="176" fontId="0" fillId="2" borderId="103" xfId="0" applyNumberFormat="1" applyFill="1" applyBorder="1">
      <alignment vertical="center"/>
    </xf>
    <xf numFmtId="176" fontId="0" fillId="2" borderId="102" xfId="0" applyNumberFormat="1" applyFill="1" applyBorder="1">
      <alignment vertical="center"/>
    </xf>
    <xf numFmtId="176" fontId="0" fillId="2" borderId="101" xfId="0" applyNumberFormat="1" applyFill="1" applyBorder="1">
      <alignment vertical="center"/>
    </xf>
    <xf numFmtId="176" fontId="0" fillId="2" borderId="98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91" xfId="0" applyNumberFormat="1" applyFill="1" applyBorder="1">
      <alignment vertical="center"/>
    </xf>
    <xf numFmtId="176" fontId="0" fillId="2" borderId="86" xfId="0" applyNumberFormat="1" applyFill="1" applyBorder="1">
      <alignment vertical="center"/>
    </xf>
    <xf numFmtId="176" fontId="0" fillId="2" borderId="88" xfId="0" applyNumberFormat="1" applyFill="1" applyBorder="1">
      <alignment vertical="center"/>
    </xf>
    <xf numFmtId="176" fontId="0" fillId="2" borderId="85" xfId="0" applyNumberFormat="1" applyFill="1" applyBorder="1">
      <alignment vertical="center"/>
    </xf>
    <xf numFmtId="176" fontId="0" fillId="2" borderId="89" xfId="0" applyNumberFormat="1" applyFill="1" applyBorder="1">
      <alignment vertical="center"/>
    </xf>
    <xf numFmtId="176" fontId="0" fillId="2" borderId="87" xfId="0" applyNumberFormat="1" applyFill="1" applyBorder="1">
      <alignment vertical="center"/>
    </xf>
    <xf numFmtId="176" fontId="0" fillId="2" borderId="84" xfId="0" applyNumberFormat="1" applyFill="1" applyBorder="1">
      <alignment vertical="center"/>
    </xf>
    <xf numFmtId="176" fontId="0" fillId="2" borderId="83" xfId="0" applyNumberFormat="1" applyFill="1" applyBorder="1">
      <alignment vertical="center"/>
    </xf>
    <xf numFmtId="178" fontId="0" fillId="2" borderId="86" xfId="0" applyNumberFormat="1" applyFill="1" applyBorder="1">
      <alignment vertical="center"/>
    </xf>
    <xf numFmtId="178" fontId="0" fillId="2" borderId="88" xfId="0" applyNumberFormat="1" applyFill="1" applyBorder="1">
      <alignment vertical="center"/>
    </xf>
    <xf numFmtId="178" fontId="0" fillId="2" borderId="85" xfId="0" applyNumberFormat="1" applyFill="1" applyBorder="1">
      <alignment vertical="center"/>
    </xf>
    <xf numFmtId="178" fontId="0" fillId="2" borderId="89" xfId="0" applyNumberFormat="1" applyFill="1" applyBorder="1">
      <alignment vertical="center"/>
    </xf>
    <xf numFmtId="178" fontId="0" fillId="2" borderId="87" xfId="0" applyNumberFormat="1" applyFill="1" applyBorder="1">
      <alignment vertical="center"/>
    </xf>
    <xf numFmtId="178" fontId="0" fillId="2" borderId="84" xfId="0" applyNumberFormat="1" applyFill="1" applyBorder="1">
      <alignment vertical="center"/>
    </xf>
    <xf numFmtId="178" fontId="0" fillId="2" borderId="83" xfId="0" applyNumberFormat="1" applyFill="1" applyBorder="1">
      <alignment vertical="center"/>
    </xf>
    <xf numFmtId="178" fontId="0" fillId="2" borderId="111" xfId="0" applyNumberFormat="1" applyFill="1" applyBorder="1">
      <alignment vertical="center"/>
    </xf>
    <xf numFmtId="178" fontId="0" fillId="2" borderId="117" xfId="0" applyNumberFormat="1" applyFill="1" applyBorder="1">
      <alignment vertical="center"/>
    </xf>
    <xf numFmtId="178" fontId="0" fillId="2" borderId="114" xfId="0" applyNumberFormat="1" applyFill="1" applyBorder="1">
      <alignment vertical="center"/>
    </xf>
    <xf numFmtId="178" fontId="0" fillId="2" borderId="118" xfId="0" applyNumberFormat="1" applyFill="1" applyBorder="1">
      <alignment vertical="center"/>
    </xf>
    <xf numFmtId="178" fontId="0" fillId="2" borderId="116" xfId="0" applyNumberFormat="1" applyFill="1" applyBorder="1">
      <alignment vertical="center"/>
    </xf>
    <xf numFmtId="178" fontId="0" fillId="2" borderId="115" xfId="0" applyNumberFormat="1" applyFill="1" applyBorder="1">
      <alignment vertical="center"/>
    </xf>
    <xf numFmtId="178" fontId="0" fillId="2" borderId="113" xfId="0" applyNumberFormat="1" applyFill="1" applyBorder="1">
      <alignment vertical="center"/>
    </xf>
    <xf numFmtId="178" fontId="0" fillId="2" borderId="112" xfId="0" applyNumberFormat="1" applyFill="1" applyBorder="1">
      <alignment vertical="center"/>
    </xf>
    <xf numFmtId="178" fontId="0" fillId="2" borderId="96" xfId="0" applyNumberFormat="1" applyFill="1" applyBorder="1">
      <alignment vertical="center"/>
    </xf>
    <xf numFmtId="178" fontId="0" fillId="2" borderId="65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22" xfId="0" applyNumberFormat="1" applyFill="1" applyBorder="1">
      <alignment vertical="center"/>
    </xf>
    <xf numFmtId="178" fontId="0" fillId="2" borderId="69" xfId="0" applyNumberFormat="1" applyFill="1" applyBorder="1">
      <alignment vertical="center"/>
    </xf>
    <xf numFmtId="178" fontId="0" fillId="2" borderId="68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8" fontId="0" fillId="2" borderId="95" xfId="0" applyNumberFormat="1" applyFill="1" applyBorder="1">
      <alignment vertical="center"/>
    </xf>
    <xf numFmtId="178" fontId="0" fillId="2" borderId="102" xfId="0" applyNumberFormat="1" applyFill="1" applyBorder="1">
      <alignment vertical="center"/>
    </xf>
    <xf numFmtId="178" fontId="0" fillId="2" borderId="99" xfId="0" applyNumberFormat="1" applyFill="1" applyBorder="1">
      <alignment vertical="center"/>
    </xf>
    <xf numFmtId="178" fontId="0" fillId="2" borderId="103" xfId="0" applyNumberFormat="1" applyFill="1" applyBorder="1">
      <alignment vertical="center"/>
    </xf>
    <xf numFmtId="178" fontId="0" fillId="2" borderId="101" xfId="0" applyNumberFormat="1" applyFill="1" applyBorder="1">
      <alignment vertical="center"/>
    </xf>
    <xf numFmtId="178" fontId="0" fillId="2" borderId="100" xfId="0" applyNumberFormat="1" applyFill="1" applyBorder="1">
      <alignment vertical="center"/>
    </xf>
    <xf numFmtId="178" fontId="0" fillId="2" borderId="98" xfId="0" applyNumberFormat="1" applyFill="1" applyBorder="1">
      <alignment vertical="center"/>
    </xf>
    <xf numFmtId="178" fontId="0" fillId="2" borderId="97" xfId="0" applyNumberFormat="1" applyFill="1" applyBorder="1">
      <alignment vertical="center"/>
    </xf>
    <xf numFmtId="176" fontId="0" fillId="2" borderId="96" xfId="0" applyNumberFormat="1" applyFill="1" applyBorder="1">
      <alignment vertical="center"/>
    </xf>
    <xf numFmtId="178" fontId="0" fillId="2" borderId="63" xfId="0" applyNumberFormat="1" applyFill="1" applyBorder="1">
      <alignment vertical="center"/>
    </xf>
    <xf numFmtId="178" fontId="0" fillId="2" borderId="62" xfId="0" applyNumberFormat="1" applyFill="1" applyBorder="1">
      <alignment vertical="center"/>
    </xf>
    <xf numFmtId="178" fontId="0" fillId="2" borderId="70" xfId="0" applyNumberFormat="1" applyFill="1" applyBorder="1">
      <alignment vertical="center"/>
    </xf>
    <xf numFmtId="178" fontId="0" fillId="2" borderId="82" xfId="0" applyNumberFormat="1" applyFill="1" applyBorder="1">
      <alignment vertical="center"/>
    </xf>
    <xf numFmtId="178" fontId="0" fillId="2" borderId="81" xfId="0" applyNumberFormat="1" applyFill="1" applyBorder="1">
      <alignment vertical="center"/>
    </xf>
    <xf numFmtId="178" fontId="0" fillId="2" borderId="64" xfId="0" applyNumberFormat="1" applyFill="1" applyBorder="1">
      <alignment vertical="center"/>
    </xf>
    <xf numFmtId="178" fontId="0" fillId="2" borderId="80" xfId="0" applyNumberFormat="1" applyFill="1" applyBorder="1">
      <alignment vertical="center"/>
    </xf>
    <xf numFmtId="178" fontId="0" fillId="2" borderId="79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8" fontId="0" fillId="2" borderId="28" xfId="0" applyNumberFormat="1" applyFill="1" applyBorder="1">
      <alignment vertical="center"/>
    </xf>
    <xf numFmtId="176" fontId="0" fillId="2" borderId="69" xfId="0" applyNumberFormat="1" applyFill="1" applyBorder="1">
      <alignment vertical="center"/>
    </xf>
    <xf numFmtId="178" fontId="0" fillId="2" borderId="60" xfId="0" applyNumberFormat="1" applyFill="1" applyBorder="1">
      <alignment vertical="center"/>
    </xf>
    <xf numFmtId="178" fontId="0" fillId="2" borderId="77" xfId="0" applyNumberFormat="1" applyFill="1" applyBorder="1">
      <alignment vertical="center"/>
    </xf>
    <xf numFmtId="177" fontId="0" fillId="2" borderId="106" xfId="0" applyNumberFormat="1" applyFill="1" applyBorder="1">
      <alignment vertical="center"/>
    </xf>
    <xf numFmtId="177" fontId="0" fillId="2" borderId="108" xfId="0" applyNumberFormat="1" applyFill="1" applyBorder="1">
      <alignment vertical="center"/>
    </xf>
    <xf numFmtId="177" fontId="0" fillId="2" borderId="105" xfId="0" applyNumberFormat="1" applyFill="1" applyBorder="1">
      <alignment vertical="center"/>
    </xf>
    <xf numFmtId="177" fontId="0" fillId="2" borderId="109" xfId="0" applyNumberFormat="1" applyFill="1" applyBorder="1">
      <alignment vertical="center"/>
    </xf>
    <xf numFmtId="177" fontId="0" fillId="2" borderId="107" xfId="0" applyNumberFormat="1" applyFill="1" applyBorder="1">
      <alignment vertical="center"/>
    </xf>
    <xf numFmtId="177" fontId="0" fillId="2" borderId="104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177" fontId="0" fillId="2" borderId="40" xfId="0" applyNumberFormat="1" applyFill="1" applyBorder="1">
      <alignment vertical="center"/>
    </xf>
    <xf numFmtId="177" fontId="0" fillId="2" borderId="94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7" fontId="0" fillId="2" borderId="90" xfId="0" applyNumberFormat="1" applyFill="1" applyBorder="1">
      <alignment vertical="center"/>
    </xf>
    <xf numFmtId="177" fontId="0" fillId="2" borderId="110" xfId="0" applyNumberFormat="1" applyFill="1" applyBorder="1">
      <alignment vertical="center"/>
    </xf>
    <xf numFmtId="176" fontId="0" fillId="0" borderId="95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86" xfId="0" applyNumberFormat="1" applyBorder="1">
      <alignment vertical="center"/>
    </xf>
    <xf numFmtId="176" fontId="0" fillId="0" borderId="88" xfId="0" applyNumberFormat="1" applyBorder="1">
      <alignment vertical="center"/>
    </xf>
    <xf numFmtId="176" fontId="0" fillId="0" borderId="85" xfId="0" applyNumberFormat="1" applyBorder="1">
      <alignment vertical="center"/>
    </xf>
    <xf numFmtId="176" fontId="0" fillId="0" borderId="89" xfId="0" applyNumberFormat="1" applyBorder="1">
      <alignment vertical="center"/>
    </xf>
    <xf numFmtId="176" fontId="0" fillId="0" borderId="87" xfId="0" applyNumberFormat="1" applyBorder="1">
      <alignment vertical="center"/>
    </xf>
    <xf numFmtId="176" fontId="0" fillId="0" borderId="84" xfId="0" applyNumberFormat="1" applyBorder="1">
      <alignment vertical="center"/>
    </xf>
    <xf numFmtId="176" fontId="0" fillId="0" borderId="83" xfId="0" applyNumberFormat="1" applyBorder="1">
      <alignment vertical="center"/>
    </xf>
    <xf numFmtId="177" fontId="0" fillId="2" borderId="74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6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177" fontId="0" fillId="2" borderId="73" xfId="0" applyNumberFormat="1" applyFill="1" applyBorder="1">
      <alignment vertical="center"/>
    </xf>
    <xf numFmtId="177" fontId="0" fillId="2" borderId="2" xfId="0" applyNumberFormat="1" applyFill="1" applyBorder="1">
      <alignment vertical="center"/>
    </xf>
    <xf numFmtId="177" fontId="0" fillId="2" borderId="5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177" fontId="0" fillId="2" borderId="3" xfId="0" applyNumberForma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183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5" applyNumberFormat="1" applyFont="1">
      <alignment vertical="center"/>
    </xf>
    <xf numFmtId="176" fontId="4" fillId="2" borderId="60" xfId="0" applyNumberFormat="1" applyFont="1" applyFill="1" applyBorder="1">
      <alignment vertical="center"/>
    </xf>
    <xf numFmtId="176" fontId="4" fillId="2" borderId="63" xfId="0" applyNumberFormat="1" applyFont="1" applyFill="1" applyBorder="1">
      <alignment vertical="center"/>
    </xf>
    <xf numFmtId="176" fontId="4" fillId="2" borderId="95" xfId="0" applyNumberFormat="1" applyFont="1" applyFill="1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93" xfId="0" applyBorder="1">
      <alignment vertical="center"/>
    </xf>
    <xf numFmtId="0" fontId="0" fillId="0" borderId="92" xfId="0" applyBorder="1">
      <alignment vertical="center"/>
    </xf>
    <xf numFmtId="0" fontId="0" fillId="0" borderId="76" xfId="0" applyBorder="1">
      <alignment vertical="center"/>
    </xf>
    <xf numFmtId="0" fontId="0" fillId="0" borderId="75" xfId="0" applyBorder="1">
      <alignment vertical="center"/>
    </xf>
    <xf numFmtId="0" fontId="0" fillId="0" borderId="72" xfId="0" applyBorder="1">
      <alignment vertical="center"/>
    </xf>
    <xf numFmtId="0" fontId="0" fillId="0" borderId="71" xfId="0" applyBorder="1">
      <alignment vertical="center"/>
    </xf>
    <xf numFmtId="0" fontId="0" fillId="0" borderId="78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6">
    <cellStyle name="パーセント" xfId="5" builtinId="5"/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Z62"/>
  <sheetViews>
    <sheetView tabSelected="1" view="pageBreakPreview" zoomScale="70" zoomScaleNormal="70" zoomScaleSheetLayoutView="70" zoomScalePageLayoutView="70" workbookViewId="0">
      <selection activeCell="I17" sqref="I17"/>
    </sheetView>
  </sheetViews>
  <sheetFormatPr defaultRowHeight="13.5" x14ac:dyDescent="0.15"/>
  <cols>
    <col min="1" max="2" width="3.125" customWidth="1"/>
    <col min="4" max="4" width="10" customWidth="1"/>
    <col min="5" max="5" width="12.125" bestFit="1" customWidth="1"/>
    <col min="6" max="6" width="9.125" bestFit="1" customWidth="1"/>
    <col min="7" max="7" width="9.375" bestFit="1" customWidth="1"/>
    <col min="8" max="9" width="9.125" bestFit="1" customWidth="1"/>
    <col min="10" max="10" width="9.375" bestFit="1" customWidth="1"/>
    <col min="11" max="21" width="9.125" bestFit="1" customWidth="1"/>
    <col min="22" max="22" width="11" bestFit="1" customWidth="1"/>
    <col min="24" max="24" width="10.125" customWidth="1"/>
    <col min="25" max="25" width="9.875" bestFit="1" customWidth="1"/>
  </cols>
  <sheetData>
    <row r="1" spans="2:26" ht="14.25" thickBot="1" x14ac:dyDescent="0.2">
      <c r="B1" t="s">
        <v>53</v>
      </c>
      <c r="Z1" s="15" t="s">
        <v>13</v>
      </c>
    </row>
    <row r="2" spans="2:26" ht="13.5" customHeight="1" x14ac:dyDescent="0.15">
      <c r="B2" s="232" t="s">
        <v>51</v>
      </c>
      <c r="C2" s="229"/>
      <c r="D2" s="235" t="s">
        <v>12</v>
      </c>
      <c r="E2" s="237" t="s">
        <v>50</v>
      </c>
      <c r="F2" s="229"/>
      <c r="G2" s="229"/>
      <c r="H2" s="229"/>
      <c r="I2" s="229"/>
      <c r="J2" s="229"/>
      <c r="K2" s="229"/>
      <c r="L2" s="229"/>
      <c r="M2" s="229"/>
      <c r="N2" s="229"/>
      <c r="O2" s="238"/>
      <c r="P2" s="239" t="s">
        <v>49</v>
      </c>
      <c r="Q2" s="229"/>
      <c r="R2" s="229"/>
      <c r="S2" s="240"/>
      <c r="T2" s="237" t="s">
        <v>11</v>
      </c>
      <c r="U2" s="238"/>
      <c r="V2" s="91" t="s">
        <v>10</v>
      </c>
      <c r="W2" s="241" t="s">
        <v>9</v>
      </c>
      <c r="X2" s="213" t="s">
        <v>8</v>
      </c>
      <c r="Y2" s="232" t="s">
        <v>7</v>
      </c>
      <c r="Z2" s="230" t="s">
        <v>48</v>
      </c>
    </row>
    <row r="3" spans="2:26" ht="14.25" thickBot="1" x14ac:dyDescent="0.2">
      <c r="B3" s="233"/>
      <c r="C3" s="234"/>
      <c r="D3" s="236"/>
      <c r="E3" s="87" t="s">
        <v>6</v>
      </c>
      <c r="F3" s="89" t="s">
        <v>5</v>
      </c>
      <c r="G3" s="89" t="s">
        <v>4</v>
      </c>
      <c r="H3" s="89" t="s">
        <v>3</v>
      </c>
      <c r="I3" s="14" t="s">
        <v>47</v>
      </c>
      <c r="J3" s="89" t="s">
        <v>46</v>
      </c>
      <c r="K3" s="89" t="s">
        <v>45</v>
      </c>
      <c r="L3" s="89" t="s">
        <v>44</v>
      </c>
      <c r="M3" s="14" t="s">
        <v>43</v>
      </c>
      <c r="N3" s="89" t="s">
        <v>42</v>
      </c>
      <c r="O3" s="86" t="s">
        <v>41</v>
      </c>
      <c r="P3" s="90" t="s">
        <v>40</v>
      </c>
      <c r="Q3" s="89" t="s">
        <v>39</v>
      </c>
      <c r="R3" s="89" t="s">
        <v>38</v>
      </c>
      <c r="S3" s="88" t="s">
        <v>37</v>
      </c>
      <c r="T3" s="87" t="s">
        <v>2</v>
      </c>
      <c r="U3" s="86" t="s">
        <v>36</v>
      </c>
      <c r="V3" s="13" t="s">
        <v>35</v>
      </c>
      <c r="W3" s="242"/>
      <c r="X3" s="214"/>
      <c r="Y3" s="233"/>
      <c r="Z3" s="231"/>
    </row>
    <row r="4" spans="2:26" x14ac:dyDescent="0.15">
      <c r="B4" s="215" t="s">
        <v>1</v>
      </c>
      <c r="C4" s="229" t="s">
        <v>34</v>
      </c>
      <c r="D4" s="85" t="s">
        <v>16</v>
      </c>
      <c r="E4" s="22">
        <v>29</v>
      </c>
      <c r="F4" s="24">
        <v>0</v>
      </c>
      <c r="G4" s="24">
        <v>3</v>
      </c>
      <c r="H4" s="24">
        <v>2</v>
      </c>
      <c r="I4" s="24">
        <v>5</v>
      </c>
      <c r="J4" s="24">
        <v>0</v>
      </c>
      <c r="K4" s="24">
        <v>0</v>
      </c>
      <c r="L4" s="24">
        <v>0</v>
      </c>
      <c r="M4" s="24">
        <v>0</v>
      </c>
      <c r="N4" s="24">
        <v>1</v>
      </c>
      <c r="O4" s="23">
        <v>1</v>
      </c>
      <c r="P4" s="92">
        <v>0</v>
      </c>
      <c r="Q4" s="24">
        <v>0</v>
      </c>
      <c r="R4" s="24">
        <v>2</v>
      </c>
      <c r="S4" s="114">
        <v>0</v>
      </c>
      <c r="T4" s="25">
        <v>0</v>
      </c>
      <c r="U4" s="23">
        <v>0</v>
      </c>
      <c r="V4" s="93">
        <v>0</v>
      </c>
      <c r="W4" s="94">
        <v>21</v>
      </c>
      <c r="X4" s="1">
        <v>64</v>
      </c>
      <c r="Y4" s="29">
        <v>103</v>
      </c>
      <c r="Z4" s="21">
        <v>0.62135922330097082</v>
      </c>
    </row>
    <row r="5" spans="2:26" x14ac:dyDescent="0.15">
      <c r="B5" s="216"/>
      <c r="C5" s="224"/>
      <c r="D5" s="32" t="s">
        <v>14</v>
      </c>
      <c r="E5" s="73">
        <v>122</v>
      </c>
      <c r="F5" s="79">
        <v>0</v>
      </c>
      <c r="G5" s="79">
        <v>6</v>
      </c>
      <c r="H5" s="79">
        <v>28</v>
      </c>
      <c r="I5" s="79">
        <v>5</v>
      </c>
      <c r="J5" s="79">
        <v>0</v>
      </c>
      <c r="K5" s="79">
        <v>0</v>
      </c>
      <c r="L5" s="79">
        <v>0</v>
      </c>
      <c r="M5" s="79">
        <v>0</v>
      </c>
      <c r="N5" s="79">
        <v>1</v>
      </c>
      <c r="O5" s="76">
        <v>1</v>
      </c>
      <c r="P5" s="80">
        <v>0</v>
      </c>
      <c r="Q5" s="79">
        <v>0</v>
      </c>
      <c r="R5" s="79">
        <v>4</v>
      </c>
      <c r="S5" s="78">
        <v>0</v>
      </c>
      <c r="T5" s="77">
        <v>0</v>
      </c>
      <c r="U5" s="76">
        <v>0</v>
      </c>
      <c r="V5" s="75">
        <v>0</v>
      </c>
      <c r="W5" s="74">
        <v>21</v>
      </c>
      <c r="X5" s="27">
        <v>188</v>
      </c>
      <c r="Y5" s="28">
        <v>121</v>
      </c>
      <c r="Z5" s="18">
        <v>1.5537190082644627</v>
      </c>
    </row>
    <row r="6" spans="2:26" x14ac:dyDescent="0.15">
      <c r="B6" s="216"/>
      <c r="C6" s="224" t="s">
        <v>26</v>
      </c>
      <c r="D6" s="31" t="s">
        <v>16</v>
      </c>
      <c r="E6" s="81">
        <v>21</v>
      </c>
      <c r="F6" s="84">
        <v>2</v>
      </c>
      <c r="G6" s="84">
        <v>1</v>
      </c>
      <c r="H6" s="84">
        <v>0</v>
      </c>
      <c r="I6" s="84">
        <v>1</v>
      </c>
      <c r="J6" s="84">
        <v>0</v>
      </c>
      <c r="K6" s="84">
        <v>3</v>
      </c>
      <c r="L6" s="84">
        <v>0</v>
      </c>
      <c r="M6" s="84">
        <v>0</v>
      </c>
      <c r="N6" s="84">
        <v>0</v>
      </c>
      <c r="O6" s="82">
        <v>0</v>
      </c>
      <c r="P6" s="6">
        <v>0</v>
      </c>
      <c r="Q6" s="84">
        <v>0</v>
      </c>
      <c r="R6" s="84">
        <v>0</v>
      </c>
      <c r="S6" s="83">
        <v>0</v>
      </c>
      <c r="T6" s="7">
        <v>0</v>
      </c>
      <c r="U6" s="82">
        <v>0</v>
      </c>
      <c r="V6" s="5">
        <v>2</v>
      </c>
      <c r="W6" s="4">
        <v>51</v>
      </c>
      <c r="X6" s="3">
        <v>81</v>
      </c>
      <c r="Y6" s="63">
        <v>43</v>
      </c>
      <c r="Z6" s="26">
        <v>1.8837209302325582</v>
      </c>
    </row>
    <row r="7" spans="2:26" x14ac:dyDescent="0.15">
      <c r="B7" s="216"/>
      <c r="C7" s="224"/>
      <c r="D7" s="32" t="s">
        <v>14</v>
      </c>
      <c r="E7" s="73">
        <v>158</v>
      </c>
      <c r="F7" s="79">
        <v>2</v>
      </c>
      <c r="G7" s="79">
        <v>2</v>
      </c>
      <c r="H7" s="79">
        <v>0</v>
      </c>
      <c r="I7" s="79">
        <v>1</v>
      </c>
      <c r="J7" s="79">
        <v>0</v>
      </c>
      <c r="K7" s="79">
        <v>3</v>
      </c>
      <c r="L7" s="79">
        <v>0</v>
      </c>
      <c r="M7" s="79">
        <v>0</v>
      </c>
      <c r="N7" s="79">
        <v>0</v>
      </c>
      <c r="O7" s="76">
        <v>0</v>
      </c>
      <c r="P7" s="80">
        <v>0</v>
      </c>
      <c r="Q7" s="79">
        <v>0</v>
      </c>
      <c r="R7" s="79">
        <v>0</v>
      </c>
      <c r="S7" s="78">
        <v>0</v>
      </c>
      <c r="T7" s="77">
        <v>0</v>
      </c>
      <c r="U7" s="76">
        <v>0</v>
      </c>
      <c r="V7" s="75">
        <v>6</v>
      </c>
      <c r="W7" s="74">
        <v>57</v>
      </c>
      <c r="X7" s="27">
        <v>229</v>
      </c>
      <c r="Y7" s="28">
        <v>60</v>
      </c>
      <c r="Z7" s="18">
        <v>3.8166666666666669</v>
      </c>
    </row>
    <row r="8" spans="2:26" x14ac:dyDescent="0.15">
      <c r="B8" s="216"/>
      <c r="C8" s="224" t="s">
        <v>33</v>
      </c>
      <c r="D8" s="31" t="s">
        <v>16</v>
      </c>
      <c r="E8" s="81">
        <v>3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2">
        <v>1</v>
      </c>
      <c r="P8" s="6">
        <v>0</v>
      </c>
      <c r="Q8" s="84">
        <v>4</v>
      </c>
      <c r="R8" s="84">
        <v>0</v>
      </c>
      <c r="S8" s="83">
        <v>0</v>
      </c>
      <c r="T8" s="7">
        <v>3</v>
      </c>
      <c r="U8" s="82">
        <v>0</v>
      </c>
      <c r="V8" s="5">
        <v>0</v>
      </c>
      <c r="W8" s="4">
        <v>51</v>
      </c>
      <c r="X8" s="3">
        <v>62</v>
      </c>
      <c r="Y8" s="63">
        <v>46</v>
      </c>
      <c r="Z8" s="26">
        <v>1.3478260869565217</v>
      </c>
    </row>
    <row r="9" spans="2:26" x14ac:dyDescent="0.15">
      <c r="B9" s="216"/>
      <c r="C9" s="224"/>
      <c r="D9" s="32" t="s">
        <v>14</v>
      </c>
      <c r="E9" s="73">
        <v>3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6">
        <v>1</v>
      </c>
      <c r="P9" s="80">
        <v>0</v>
      </c>
      <c r="Q9" s="79">
        <v>4</v>
      </c>
      <c r="R9" s="79">
        <v>0</v>
      </c>
      <c r="S9" s="78">
        <v>0</v>
      </c>
      <c r="T9" s="77">
        <v>3</v>
      </c>
      <c r="U9" s="76">
        <v>0</v>
      </c>
      <c r="V9" s="75">
        <v>0</v>
      </c>
      <c r="W9" s="74">
        <v>51</v>
      </c>
      <c r="X9" s="27">
        <v>62</v>
      </c>
      <c r="Y9" s="28">
        <v>144</v>
      </c>
      <c r="Z9" s="18">
        <v>0.43055555555555558</v>
      </c>
    </row>
    <row r="10" spans="2:26" x14ac:dyDescent="0.15">
      <c r="B10" s="216"/>
      <c r="C10" s="224" t="s">
        <v>32</v>
      </c>
      <c r="D10" s="31" t="s">
        <v>16</v>
      </c>
      <c r="E10" s="81">
        <v>15</v>
      </c>
      <c r="F10" s="84">
        <v>3</v>
      </c>
      <c r="G10" s="84">
        <v>2</v>
      </c>
      <c r="H10" s="84">
        <v>0</v>
      </c>
      <c r="I10" s="84">
        <v>0</v>
      </c>
      <c r="J10" s="84">
        <v>7</v>
      </c>
      <c r="K10" s="84">
        <v>0</v>
      </c>
      <c r="L10" s="84">
        <v>0</v>
      </c>
      <c r="M10" s="84">
        <v>0</v>
      </c>
      <c r="N10" s="84">
        <v>7</v>
      </c>
      <c r="O10" s="82">
        <v>0</v>
      </c>
      <c r="P10" s="6">
        <v>0</v>
      </c>
      <c r="Q10" s="84">
        <v>0</v>
      </c>
      <c r="R10" s="84">
        <v>0</v>
      </c>
      <c r="S10" s="83">
        <v>4</v>
      </c>
      <c r="T10" s="7">
        <v>19</v>
      </c>
      <c r="U10" s="82">
        <v>0</v>
      </c>
      <c r="V10" s="5">
        <v>1</v>
      </c>
      <c r="W10" s="4">
        <v>56</v>
      </c>
      <c r="X10" s="3">
        <v>114</v>
      </c>
      <c r="Y10" s="63">
        <v>140</v>
      </c>
      <c r="Z10" s="26">
        <v>0.81428571428571428</v>
      </c>
    </row>
    <row r="11" spans="2:26" x14ac:dyDescent="0.15">
      <c r="B11" s="216"/>
      <c r="C11" s="224"/>
      <c r="D11" s="32" t="s">
        <v>14</v>
      </c>
      <c r="E11" s="73">
        <v>29</v>
      </c>
      <c r="F11" s="79">
        <v>3</v>
      </c>
      <c r="G11" s="79">
        <v>2</v>
      </c>
      <c r="H11" s="79">
        <v>0</v>
      </c>
      <c r="I11" s="79">
        <v>0</v>
      </c>
      <c r="J11" s="79">
        <v>7</v>
      </c>
      <c r="K11" s="79">
        <v>0</v>
      </c>
      <c r="L11" s="79">
        <v>0</v>
      </c>
      <c r="M11" s="79">
        <v>0</v>
      </c>
      <c r="N11" s="79">
        <v>56</v>
      </c>
      <c r="O11" s="76">
        <v>0</v>
      </c>
      <c r="P11" s="80">
        <v>0</v>
      </c>
      <c r="Q11" s="79">
        <v>0</v>
      </c>
      <c r="R11" s="79">
        <v>0</v>
      </c>
      <c r="S11" s="78">
        <v>4</v>
      </c>
      <c r="T11" s="77">
        <v>19</v>
      </c>
      <c r="U11" s="76">
        <v>0</v>
      </c>
      <c r="V11" s="75">
        <v>1</v>
      </c>
      <c r="W11" s="74">
        <v>140</v>
      </c>
      <c r="X11" s="27">
        <v>261</v>
      </c>
      <c r="Y11" s="28">
        <v>265</v>
      </c>
      <c r="Z11" s="18">
        <v>0.98490566037735849</v>
      </c>
    </row>
    <row r="12" spans="2:26" x14ac:dyDescent="0.15">
      <c r="B12" s="216"/>
      <c r="C12" s="224" t="s">
        <v>31</v>
      </c>
      <c r="D12" s="31" t="s">
        <v>16</v>
      </c>
      <c r="E12" s="81">
        <v>23</v>
      </c>
      <c r="F12" s="84">
        <v>14</v>
      </c>
      <c r="G12" s="84">
        <v>2</v>
      </c>
      <c r="H12" s="84">
        <v>2</v>
      </c>
      <c r="I12" s="84">
        <v>2</v>
      </c>
      <c r="J12" s="84">
        <v>0</v>
      </c>
      <c r="K12" s="84">
        <v>4</v>
      </c>
      <c r="L12" s="84">
        <v>0</v>
      </c>
      <c r="M12" s="84">
        <v>0</v>
      </c>
      <c r="N12" s="84">
        <v>7</v>
      </c>
      <c r="O12" s="82">
        <v>2</v>
      </c>
      <c r="P12" s="6">
        <v>12</v>
      </c>
      <c r="Q12" s="84">
        <v>8</v>
      </c>
      <c r="R12" s="84">
        <v>10</v>
      </c>
      <c r="S12" s="83">
        <v>5</v>
      </c>
      <c r="T12" s="7">
        <v>8</v>
      </c>
      <c r="U12" s="82">
        <v>0</v>
      </c>
      <c r="V12" s="5">
        <v>0</v>
      </c>
      <c r="W12" s="4">
        <v>99</v>
      </c>
      <c r="X12" s="3">
        <v>198</v>
      </c>
      <c r="Y12" s="63">
        <v>164</v>
      </c>
      <c r="Z12" s="26">
        <v>1.2073170731707317</v>
      </c>
    </row>
    <row r="13" spans="2:26" x14ac:dyDescent="0.15">
      <c r="B13" s="216"/>
      <c r="C13" s="224"/>
      <c r="D13" s="32" t="s">
        <v>14</v>
      </c>
      <c r="E13" s="73">
        <v>25</v>
      </c>
      <c r="F13" s="79">
        <v>14</v>
      </c>
      <c r="G13" s="79">
        <v>2</v>
      </c>
      <c r="H13" s="79">
        <v>2</v>
      </c>
      <c r="I13" s="79">
        <v>2</v>
      </c>
      <c r="J13" s="79">
        <v>0</v>
      </c>
      <c r="K13" s="79">
        <v>4</v>
      </c>
      <c r="L13" s="79">
        <v>0</v>
      </c>
      <c r="M13" s="79">
        <v>0</v>
      </c>
      <c r="N13" s="79">
        <v>42</v>
      </c>
      <c r="O13" s="76">
        <v>2</v>
      </c>
      <c r="P13" s="80">
        <v>12</v>
      </c>
      <c r="Q13" s="79">
        <v>12</v>
      </c>
      <c r="R13" s="79">
        <v>10</v>
      </c>
      <c r="S13" s="78">
        <v>6</v>
      </c>
      <c r="T13" s="77">
        <v>15</v>
      </c>
      <c r="U13" s="76">
        <v>0</v>
      </c>
      <c r="V13" s="75">
        <v>0</v>
      </c>
      <c r="W13" s="74">
        <v>361</v>
      </c>
      <c r="X13" s="27">
        <v>509</v>
      </c>
      <c r="Y13" s="28">
        <v>279</v>
      </c>
      <c r="Z13" s="18">
        <v>1.8243727598566308</v>
      </c>
    </row>
    <row r="14" spans="2:26" x14ac:dyDescent="0.15">
      <c r="B14" s="216"/>
      <c r="C14" s="224" t="s">
        <v>30</v>
      </c>
      <c r="D14" s="31" t="s">
        <v>16</v>
      </c>
      <c r="E14" s="81">
        <v>15</v>
      </c>
      <c r="F14" s="84">
        <v>2</v>
      </c>
      <c r="G14" s="84">
        <v>9</v>
      </c>
      <c r="H14" s="84">
        <v>7</v>
      </c>
      <c r="I14" s="84">
        <v>0</v>
      </c>
      <c r="J14" s="84">
        <v>0</v>
      </c>
      <c r="K14" s="84">
        <v>3</v>
      </c>
      <c r="L14" s="84">
        <v>0</v>
      </c>
      <c r="M14" s="84">
        <v>0</v>
      </c>
      <c r="N14" s="84">
        <v>20</v>
      </c>
      <c r="O14" s="82">
        <v>1</v>
      </c>
      <c r="P14" s="6">
        <v>0</v>
      </c>
      <c r="Q14" s="84">
        <v>1</v>
      </c>
      <c r="R14" s="84">
        <v>0</v>
      </c>
      <c r="S14" s="83">
        <v>0</v>
      </c>
      <c r="T14" s="7">
        <v>1</v>
      </c>
      <c r="U14" s="82">
        <v>0</v>
      </c>
      <c r="V14" s="5">
        <v>0</v>
      </c>
      <c r="W14" s="4">
        <v>12</v>
      </c>
      <c r="X14" s="3">
        <v>71</v>
      </c>
      <c r="Y14" s="63">
        <v>114</v>
      </c>
      <c r="Z14" s="26">
        <v>0.6228070175438597</v>
      </c>
    </row>
    <row r="15" spans="2:26" x14ac:dyDescent="0.15">
      <c r="B15" s="216"/>
      <c r="C15" s="224"/>
      <c r="D15" s="32" t="s">
        <v>14</v>
      </c>
      <c r="E15" s="73">
        <v>15</v>
      </c>
      <c r="F15" s="79">
        <v>2</v>
      </c>
      <c r="G15" s="79">
        <v>10</v>
      </c>
      <c r="H15" s="79">
        <v>7</v>
      </c>
      <c r="I15" s="79">
        <v>0</v>
      </c>
      <c r="J15" s="79">
        <v>0</v>
      </c>
      <c r="K15" s="79">
        <v>3</v>
      </c>
      <c r="L15" s="79">
        <v>0</v>
      </c>
      <c r="M15" s="79">
        <v>0</v>
      </c>
      <c r="N15" s="79">
        <v>260</v>
      </c>
      <c r="O15" s="76">
        <v>1</v>
      </c>
      <c r="P15" s="80">
        <v>0</v>
      </c>
      <c r="Q15" s="79">
        <v>1</v>
      </c>
      <c r="R15" s="79">
        <v>0</v>
      </c>
      <c r="S15" s="78">
        <v>0</v>
      </c>
      <c r="T15" s="77">
        <v>1</v>
      </c>
      <c r="U15" s="76">
        <v>0</v>
      </c>
      <c r="V15" s="75">
        <v>0</v>
      </c>
      <c r="W15" s="74">
        <v>12</v>
      </c>
      <c r="X15" s="27">
        <v>312</v>
      </c>
      <c r="Y15" s="28">
        <v>178</v>
      </c>
      <c r="Z15" s="18">
        <v>1.752808988764045</v>
      </c>
    </row>
    <row r="16" spans="2:26" x14ac:dyDescent="0.15">
      <c r="B16" s="216"/>
      <c r="C16" s="224" t="s">
        <v>25</v>
      </c>
      <c r="D16" s="31" t="s">
        <v>16</v>
      </c>
      <c r="E16" s="81">
        <v>106</v>
      </c>
      <c r="F16" s="84">
        <v>21</v>
      </c>
      <c r="G16" s="84">
        <v>17</v>
      </c>
      <c r="H16" s="84">
        <v>11</v>
      </c>
      <c r="I16" s="84">
        <v>8</v>
      </c>
      <c r="J16" s="84">
        <v>7</v>
      </c>
      <c r="K16" s="84">
        <v>10</v>
      </c>
      <c r="L16" s="84">
        <v>0</v>
      </c>
      <c r="M16" s="84">
        <v>0</v>
      </c>
      <c r="N16" s="84">
        <v>35</v>
      </c>
      <c r="O16" s="82">
        <v>5</v>
      </c>
      <c r="P16" s="6">
        <v>12</v>
      </c>
      <c r="Q16" s="84">
        <v>13</v>
      </c>
      <c r="R16" s="84">
        <v>12</v>
      </c>
      <c r="S16" s="83">
        <v>9</v>
      </c>
      <c r="T16" s="7">
        <v>31</v>
      </c>
      <c r="U16" s="82">
        <v>0</v>
      </c>
      <c r="V16" s="5">
        <v>3</v>
      </c>
      <c r="W16" s="4">
        <v>290</v>
      </c>
      <c r="X16" s="3">
        <v>590</v>
      </c>
      <c r="Y16" s="210">
        <v>610</v>
      </c>
      <c r="Z16" s="26">
        <v>0.96721311475409832</v>
      </c>
    </row>
    <row r="17" spans="2:26" x14ac:dyDescent="0.15">
      <c r="B17" s="216"/>
      <c r="C17" s="224"/>
      <c r="D17" s="32" t="s">
        <v>14</v>
      </c>
      <c r="E17" s="73">
        <v>352</v>
      </c>
      <c r="F17" s="79">
        <v>21</v>
      </c>
      <c r="G17" s="79">
        <v>22</v>
      </c>
      <c r="H17" s="79">
        <v>37</v>
      </c>
      <c r="I17" s="79">
        <v>8</v>
      </c>
      <c r="J17" s="79">
        <v>7</v>
      </c>
      <c r="K17" s="79">
        <v>10</v>
      </c>
      <c r="L17" s="79">
        <v>0</v>
      </c>
      <c r="M17" s="79">
        <v>0</v>
      </c>
      <c r="N17" s="79">
        <v>359</v>
      </c>
      <c r="O17" s="76">
        <v>5</v>
      </c>
      <c r="P17" s="80">
        <v>12</v>
      </c>
      <c r="Q17" s="79">
        <v>17</v>
      </c>
      <c r="R17" s="79">
        <v>14</v>
      </c>
      <c r="S17" s="78">
        <v>10</v>
      </c>
      <c r="T17" s="77">
        <v>38</v>
      </c>
      <c r="U17" s="76">
        <v>0</v>
      </c>
      <c r="V17" s="75">
        <v>7</v>
      </c>
      <c r="W17" s="74">
        <v>642</v>
      </c>
      <c r="X17" s="27">
        <v>1561</v>
      </c>
      <c r="Y17" s="211">
        <v>1047</v>
      </c>
      <c r="Z17" s="18">
        <v>1.4909264565425024</v>
      </c>
    </row>
    <row r="18" spans="2:26" x14ac:dyDescent="0.15">
      <c r="B18" s="216"/>
      <c r="C18" s="224" t="s">
        <v>29</v>
      </c>
      <c r="D18" s="31" t="s">
        <v>16</v>
      </c>
      <c r="E18" s="72">
        <v>0.17966101694915254</v>
      </c>
      <c r="F18" s="70">
        <v>3.5593220338983052E-2</v>
      </c>
      <c r="G18" s="70">
        <v>2.8813559322033899E-2</v>
      </c>
      <c r="H18" s="70">
        <v>1.864406779661017E-2</v>
      </c>
      <c r="I18" s="70">
        <v>1.3559322033898305E-2</v>
      </c>
      <c r="J18" s="70">
        <v>1.1864406779661017E-2</v>
      </c>
      <c r="K18" s="70">
        <v>1.6949152542372881E-2</v>
      </c>
      <c r="L18" s="70">
        <v>0</v>
      </c>
      <c r="M18" s="70">
        <v>0</v>
      </c>
      <c r="N18" s="70">
        <v>5.9322033898305086E-2</v>
      </c>
      <c r="O18" s="67">
        <v>8.4745762711864406E-3</v>
      </c>
      <c r="P18" s="71">
        <v>2.0338983050847456E-2</v>
      </c>
      <c r="Q18" s="70">
        <v>2.2033898305084745E-2</v>
      </c>
      <c r="R18" s="70">
        <v>2.0338983050847456E-2</v>
      </c>
      <c r="S18" s="69">
        <v>1.5254237288135594E-2</v>
      </c>
      <c r="T18" s="68">
        <v>5.254237288135593E-2</v>
      </c>
      <c r="U18" s="67">
        <v>0</v>
      </c>
      <c r="V18" s="66">
        <v>5.084745762711864E-3</v>
      </c>
      <c r="W18" s="65">
        <v>0.49152542372881358</v>
      </c>
      <c r="X18" s="64">
        <v>1</v>
      </c>
      <c r="Y18" s="220"/>
      <c r="Z18" s="221"/>
    </row>
    <row r="19" spans="2:26" x14ac:dyDescent="0.15">
      <c r="B19" s="216"/>
      <c r="C19" s="224"/>
      <c r="D19" s="32" t="s">
        <v>14</v>
      </c>
      <c r="E19" s="61">
        <v>0.22549647661755284</v>
      </c>
      <c r="F19" s="19">
        <v>1.3452914798206279E-2</v>
      </c>
      <c r="G19" s="19">
        <v>1.4093529788597053E-2</v>
      </c>
      <c r="H19" s="19">
        <v>2.370275464445868E-2</v>
      </c>
      <c r="I19" s="19">
        <v>5.1249199231262008E-3</v>
      </c>
      <c r="J19" s="19">
        <v>4.4843049327354259E-3</v>
      </c>
      <c r="K19" s="19">
        <v>6.4061499039077515E-3</v>
      </c>
      <c r="L19" s="19">
        <v>0</v>
      </c>
      <c r="M19" s="19">
        <v>0</v>
      </c>
      <c r="N19" s="19">
        <v>0.22998078155028828</v>
      </c>
      <c r="O19" s="58">
        <v>3.2030749519538757E-3</v>
      </c>
      <c r="P19" s="60">
        <v>7.6873798846893021E-3</v>
      </c>
      <c r="Q19" s="19">
        <v>1.0890454836643177E-2</v>
      </c>
      <c r="R19" s="19">
        <v>8.9686098654708519E-3</v>
      </c>
      <c r="S19" s="59">
        <v>6.4061499039077515E-3</v>
      </c>
      <c r="T19" s="20">
        <v>2.4343369634849454E-2</v>
      </c>
      <c r="U19" s="58">
        <v>0</v>
      </c>
      <c r="V19" s="57">
        <v>4.4843049327354259E-3</v>
      </c>
      <c r="W19" s="56">
        <v>0.41127482383087766</v>
      </c>
      <c r="X19" s="55">
        <v>1</v>
      </c>
      <c r="Y19" s="220"/>
      <c r="Z19" s="221"/>
    </row>
    <row r="20" spans="2:26" ht="13.5" customHeight="1" x14ac:dyDescent="0.15">
      <c r="B20" s="216"/>
      <c r="C20" s="225" t="s">
        <v>59</v>
      </c>
      <c r="D20" s="31" t="s">
        <v>16</v>
      </c>
      <c r="E20" s="63">
        <v>157</v>
      </c>
      <c r="F20" s="12">
        <v>25</v>
      </c>
      <c r="G20" s="12">
        <v>45</v>
      </c>
      <c r="H20" s="12">
        <v>22</v>
      </c>
      <c r="I20" s="12">
        <v>9</v>
      </c>
      <c r="J20" s="12">
        <v>2</v>
      </c>
      <c r="K20" s="12">
        <v>9</v>
      </c>
      <c r="L20" s="12">
        <v>1</v>
      </c>
      <c r="M20" s="12">
        <v>2</v>
      </c>
      <c r="N20" s="12">
        <v>9</v>
      </c>
      <c r="O20" s="10">
        <v>25</v>
      </c>
      <c r="P20" s="11">
        <v>30</v>
      </c>
      <c r="Q20" s="12">
        <v>11</v>
      </c>
      <c r="R20" s="12">
        <v>18</v>
      </c>
      <c r="S20" s="62">
        <v>5</v>
      </c>
      <c r="T20" s="2">
        <v>83</v>
      </c>
      <c r="U20" s="10">
        <v>9</v>
      </c>
      <c r="V20" s="9">
        <v>8</v>
      </c>
      <c r="W20" s="8">
        <v>140</v>
      </c>
      <c r="X20" s="27">
        <v>610</v>
      </c>
      <c r="Y20" s="220"/>
      <c r="Z20" s="221"/>
    </row>
    <row r="21" spans="2:26" x14ac:dyDescent="0.15">
      <c r="B21" s="216"/>
      <c r="C21" s="225"/>
      <c r="D21" s="32" t="s">
        <v>15</v>
      </c>
      <c r="E21" s="61">
        <v>0.67515923566878977</v>
      </c>
      <c r="F21" s="19">
        <v>0.84</v>
      </c>
      <c r="G21" s="19">
        <v>0.37777777777777777</v>
      </c>
      <c r="H21" s="19">
        <v>0.5</v>
      </c>
      <c r="I21" s="19">
        <v>0.88888888888888884</v>
      </c>
      <c r="J21" s="19">
        <v>3.5</v>
      </c>
      <c r="K21" s="19">
        <v>1.1111111111111112</v>
      </c>
      <c r="L21" s="19">
        <v>0</v>
      </c>
      <c r="M21" s="19">
        <v>0</v>
      </c>
      <c r="N21" s="19">
        <v>3.8888888888888888</v>
      </c>
      <c r="O21" s="58">
        <v>0.2</v>
      </c>
      <c r="P21" s="60">
        <v>0.4</v>
      </c>
      <c r="Q21" s="19">
        <v>1.1818181818181819</v>
      </c>
      <c r="R21" s="19">
        <v>0.66666666666666663</v>
      </c>
      <c r="S21" s="59">
        <v>1.8</v>
      </c>
      <c r="T21" s="20">
        <v>0.37349397590361444</v>
      </c>
      <c r="U21" s="58">
        <v>0</v>
      </c>
      <c r="V21" s="57">
        <v>0.375</v>
      </c>
      <c r="W21" s="56">
        <v>2.0714285714285716</v>
      </c>
      <c r="X21" s="55">
        <v>0.96721311475409832</v>
      </c>
      <c r="Y21" s="220"/>
      <c r="Z21" s="221"/>
    </row>
    <row r="22" spans="2:26" x14ac:dyDescent="0.15">
      <c r="B22" s="216"/>
      <c r="C22" s="225"/>
      <c r="D22" s="31" t="s">
        <v>28</v>
      </c>
      <c r="E22" s="54">
        <v>206</v>
      </c>
      <c r="F22" s="52">
        <v>25</v>
      </c>
      <c r="G22" s="52">
        <v>47</v>
      </c>
      <c r="H22" s="52">
        <v>23</v>
      </c>
      <c r="I22" s="52">
        <v>12</v>
      </c>
      <c r="J22" s="52">
        <v>2</v>
      </c>
      <c r="K22" s="52">
        <v>9</v>
      </c>
      <c r="L22" s="52">
        <v>1</v>
      </c>
      <c r="M22" s="52">
        <v>2</v>
      </c>
      <c r="N22" s="52">
        <v>62</v>
      </c>
      <c r="O22" s="49">
        <v>230</v>
      </c>
      <c r="P22" s="53">
        <v>38</v>
      </c>
      <c r="Q22" s="52">
        <v>17</v>
      </c>
      <c r="R22" s="52">
        <v>18</v>
      </c>
      <c r="S22" s="51">
        <v>29</v>
      </c>
      <c r="T22" s="50">
        <v>101</v>
      </c>
      <c r="U22" s="49">
        <v>9</v>
      </c>
      <c r="V22" s="48">
        <v>8</v>
      </c>
      <c r="W22" s="47">
        <v>208</v>
      </c>
      <c r="X22" s="27">
        <v>1047</v>
      </c>
      <c r="Y22" s="220"/>
      <c r="Z22" s="221"/>
    </row>
    <row r="23" spans="2:26" ht="14.25" thickBot="1" x14ac:dyDescent="0.2">
      <c r="B23" s="217"/>
      <c r="C23" s="226"/>
      <c r="D23" s="46" t="s">
        <v>27</v>
      </c>
      <c r="E23" s="45">
        <v>1.7087378640776698</v>
      </c>
      <c r="F23" s="16">
        <v>0.84</v>
      </c>
      <c r="G23" s="16">
        <v>0.46808510638297873</v>
      </c>
      <c r="H23" s="16">
        <v>1.6086956521739131</v>
      </c>
      <c r="I23" s="16">
        <v>0.66666666666666663</v>
      </c>
      <c r="J23" s="16">
        <v>3.5</v>
      </c>
      <c r="K23" s="16">
        <v>1.1111111111111112</v>
      </c>
      <c r="L23" s="16">
        <v>0</v>
      </c>
      <c r="M23" s="16">
        <v>0</v>
      </c>
      <c r="N23" s="16">
        <v>5.790322580645161</v>
      </c>
      <c r="O23" s="42">
        <v>2.1739130434782608E-2</v>
      </c>
      <c r="P23" s="44">
        <v>0.31578947368421051</v>
      </c>
      <c r="Q23" s="16">
        <v>1</v>
      </c>
      <c r="R23" s="16">
        <v>0.77777777777777779</v>
      </c>
      <c r="S23" s="43">
        <v>0.34482758620689657</v>
      </c>
      <c r="T23" s="17">
        <v>0.37623762376237624</v>
      </c>
      <c r="U23" s="42">
        <v>0</v>
      </c>
      <c r="V23" s="41">
        <v>0.875</v>
      </c>
      <c r="W23" s="40">
        <v>3.0865384615384617</v>
      </c>
      <c r="X23" s="39">
        <v>1.4909264565425024</v>
      </c>
      <c r="Y23" s="222"/>
      <c r="Z23" s="223"/>
    </row>
    <row r="24" spans="2:26" x14ac:dyDescent="0.15">
      <c r="B24" s="215" t="s">
        <v>0</v>
      </c>
      <c r="C24" s="229" t="s">
        <v>24</v>
      </c>
      <c r="D24" s="38" t="s">
        <v>16</v>
      </c>
      <c r="E24" s="115" t="e">
        <f>SUM(#REF!)</f>
        <v>#REF!</v>
      </c>
      <c r="F24" s="116" t="e">
        <f>SUM(#REF!)</f>
        <v>#REF!</v>
      </c>
      <c r="G24" s="116" t="e">
        <f>SUM(#REF!)</f>
        <v>#REF!</v>
      </c>
      <c r="H24" s="116" t="e">
        <f>SUM(#REF!)</f>
        <v>#REF!</v>
      </c>
      <c r="I24" s="116" t="e">
        <f>SUM(#REF!)</f>
        <v>#REF!</v>
      </c>
      <c r="J24" s="116" t="e">
        <f>SUM(#REF!)</f>
        <v>#REF!</v>
      </c>
      <c r="K24" s="116" t="e">
        <f>SUM(#REF!)</f>
        <v>#REF!</v>
      </c>
      <c r="L24" s="116" t="e">
        <f>SUM(#REF!)</f>
        <v>#REF!</v>
      </c>
      <c r="M24" s="116" t="e">
        <f>SUM(#REF!)</f>
        <v>#REF!</v>
      </c>
      <c r="N24" s="116" t="e">
        <f>SUM(#REF!)</f>
        <v>#REF!</v>
      </c>
      <c r="O24" s="117" t="e">
        <f>SUM(#REF!)</f>
        <v>#REF!</v>
      </c>
      <c r="P24" s="118" t="e">
        <f>SUM(#REF!)</f>
        <v>#REF!</v>
      </c>
      <c r="Q24" s="119" t="e">
        <f>SUM(#REF!)</f>
        <v>#REF!</v>
      </c>
      <c r="R24" s="119" t="e">
        <f>SUM(#REF!)</f>
        <v>#REF!</v>
      </c>
      <c r="S24" s="120" t="e">
        <f>SUM(#REF!)</f>
        <v>#REF!</v>
      </c>
      <c r="T24" s="115" t="e">
        <f>SUM(#REF!)</f>
        <v>#REF!</v>
      </c>
      <c r="U24" s="117" t="e">
        <f>SUM(#REF!)</f>
        <v>#REF!</v>
      </c>
      <c r="V24" s="121" t="e">
        <f>SUM(#REF!)</f>
        <v>#REF!</v>
      </c>
      <c r="W24" s="122" t="e">
        <f>SUM(#REF!)</f>
        <v>#REF!</v>
      </c>
      <c r="X24" s="146" t="e">
        <f>SUM(E24:W24)</f>
        <v>#REF!</v>
      </c>
      <c r="Y24" s="187">
        <v>64550</v>
      </c>
      <c r="Z24" s="183" t="e">
        <f>IF(OR(Y24=0,Y24=""),"-",+X24/Y24)</f>
        <v>#REF!</v>
      </c>
    </row>
    <row r="25" spans="2:26" x14ac:dyDescent="0.15">
      <c r="B25" s="216"/>
      <c r="C25" s="224"/>
      <c r="D25" s="37" t="s">
        <v>28</v>
      </c>
      <c r="E25" s="77" t="e">
        <f>SUM(#REF!)</f>
        <v>#REF!</v>
      </c>
      <c r="F25" s="79" t="e">
        <f>SUM(#REF!)</f>
        <v>#REF!</v>
      </c>
      <c r="G25" s="79" t="e">
        <f>SUM(#REF!)</f>
        <v>#REF!</v>
      </c>
      <c r="H25" s="79" t="e">
        <f>SUM(#REF!)</f>
        <v>#REF!</v>
      </c>
      <c r="I25" s="79" t="e">
        <f>SUM(#REF!)</f>
        <v>#REF!</v>
      </c>
      <c r="J25" s="79" t="e">
        <f>SUM(#REF!)</f>
        <v>#REF!</v>
      </c>
      <c r="K25" s="79" t="e">
        <f>SUM(#REF!)</f>
        <v>#REF!</v>
      </c>
      <c r="L25" s="79" t="e">
        <f>SUM(#REF!)</f>
        <v>#REF!</v>
      </c>
      <c r="M25" s="79" t="e">
        <f>SUM(#REF!)</f>
        <v>#REF!</v>
      </c>
      <c r="N25" s="79" t="e">
        <f>SUM(#REF!)</f>
        <v>#REF!</v>
      </c>
      <c r="O25" s="76" t="e">
        <f>SUM(#REF!)</f>
        <v>#REF!</v>
      </c>
      <c r="P25" s="80" t="e">
        <f>SUM(#REF!)</f>
        <v>#REF!</v>
      </c>
      <c r="Q25" s="79" t="e">
        <f>SUM(#REF!)</f>
        <v>#REF!</v>
      </c>
      <c r="R25" s="79" t="e">
        <f>SUM(#REF!)</f>
        <v>#REF!</v>
      </c>
      <c r="S25" s="78" t="e">
        <f>SUM(#REF!)</f>
        <v>#REF!</v>
      </c>
      <c r="T25" s="77" t="e">
        <f>SUM(#REF!)</f>
        <v>#REF!</v>
      </c>
      <c r="U25" s="76" t="e">
        <f>SUM(#REF!)</f>
        <v>#REF!</v>
      </c>
      <c r="V25" s="75" t="e">
        <f>SUM(#REF!)</f>
        <v>#REF!</v>
      </c>
      <c r="W25" s="74" t="e">
        <f>SUM(#REF!)</f>
        <v>#REF!</v>
      </c>
      <c r="X25" s="147" t="e">
        <f>SUM(E25:W25)</f>
        <v>#REF!</v>
      </c>
      <c r="Y25" s="28">
        <v>68224</v>
      </c>
      <c r="Z25" s="18" t="e">
        <f t="shared" ref="Z25:Z37" si="0">IF(OR(Y25=0,Y25=""),"-",+X25/Y25)</f>
        <v>#REF!</v>
      </c>
    </row>
    <row r="26" spans="2:26" x14ac:dyDescent="0.15">
      <c r="B26" s="216"/>
      <c r="C26" s="224" t="s">
        <v>23</v>
      </c>
      <c r="D26" s="31" t="s">
        <v>16</v>
      </c>
      <c r="E26" s="7" t="e">
        <f>SUM(#REF!)</f>
        <v>#REF!</v>
      </c>
      <c r="F26" s="84" t="e">
        <f>SUM(#REF!)</f>
        <v>#REF!</v>
      </c>
      <c r="G26" s="84" t="e">
        <f>SUM(#REF!)</f>
        <v>#REF!</v>
      </c>
      <c r="H26" s="84" t="e">
        <f>SUM(#REF!)</f>
        <v>#REF!</v>
      </c>
      <c r="I26" s="84" t="e">
        <f>SUM(#REF!)</f>
        <v>#REF!</v>
      </c>
      <c r="J26" s="84" t="e">
        <f>SUM(#REF!)</f>
        <v>#REF!</v>
      </c>
      <c r="K26" s="84" t="e">
        <f>SUM(#REF!)</f>
        <v>#REF!</v>
      </c>
      <c r="L26" s="84" t="e">
        <f>SUM(#REF!)</f>
        <v>#REF!</v>
      </c>
      <c r="M26" s="84" t="e">
        <f>SUM(#REF!)</f>
        <v>#REF!</v>
      </c>
      <c r="N26" s="84" t="e">
        <f>SUM(#REF!)</f>
        <v>#REF!</v>
      </c>
      <c r="O26" s="82" t="e">
        <f>SUM(#REF!)</f>
        <v>#REF!</v>
      </c>
      <c r="P26" s="6" t="e">
        <f>SUM(#REF!)</f>
        <v>#REF!</v>
      </c>
      <c r="Q26" s="84" t="e">
        <f>SUM(#REF!)</f>
        <v>#REF!</v>
      </c>
      <c r="R26" s="84" t="e">
        <f>SUM(#REF!)</f>
        <v>#REF!</v>
      </c>
      <c r="S26" s="83" t="e">
        <f>SUM(#REF!)</f>
        <v>#REF!</v>
      </c>
      <c r="T26" s="7" t="e">
        <f>SUM(#REF!)</f>
        <v>#REF!</v>
      </c>
      <c r="U26" s="82" t="e">
        <f>SUM(#REF!)</f>
        <v>#REF!</v>
      </c>
      <c r="V26" s="5" t="e">
        <f>SUM(#REF!)</f>
        <v>#REF!</v>
      </c>
      <c r="W26" s="4" t="e">
        <f>SUM(#REF!)</f>
        <v>#REF!</v>
      </c>
      <c r="X26" s="148" t="e">
        <f t="shared" ref="X26:X35" si="1">SUM(E26:W26)</f>
        <v>#REF!</v>
      </c>
      <c r="Y26" s="63">
        <v>58956</v>
      </c>
      <c r="Z26" s="26" t="e">
        <f t="shared" si="0"/>
        <v>#REF!</v>
      </c>
    </row>
    <row r="27" spans="2:26" x14ac:dyDescent="0.15">
      <c r="B27" s="216"/>
      <c r="C27" s="224"/>
      <c r="D27" s="34" t="s">
        <v>28</v>
      </c>
      <c r="E27" s="95" t="e">
        <f>SUM(#REF!)</f>
        <v>#REF!</v>
      </c>
      <c r="F27" s="96" t="e">
        <f>SUM(#REF!)</f>
        <v>#REF!</v>
      </c>
      <c r="G27" s="96" t="e">
        <f>SUM(#REF!)</f>
        <v>#REF!</v>
      </c>
      <c r="H27" s="96" t="e">
        <f>SUM(#REF!)</f>
        <v>#REF!</v>
      </c>
      <c r="I27" s="96" t="e">
        <f>SUM(#REF!)</f>
        <v>#REF!</v>
      </c>
      <c r="J27" s="96" t="e">
        <f>SUM(#REF!)</f>
        <v>#REF!</v>
      </c>
      <c r="K27" s="96" t="e">
        <f>SUM(#REF!)</f>
        <v>#REF!</v>
      </c>
      <c r="L27" s="96" t="e">
        <f>SUM(#REF!)</f>
        <v>#REF!</v>
      </c>
      <c r="M27" s="96" t="e">
        <f>SUM(#REF!)</f>
        <v>#REF!</v>
      </c>
      <c r="N27" s="96" t="e">
        <f>SUM(#REF!)</f>
        <v>#REF!</v>
      </c>
      <c r="O27" s="97" t="e">
        <f>SUM(#REF!)</f>
        <v>#REF!</v>
      </c>
      <c r="P27" s="98" t="e">
        <f>SUM(#REF!)</f>
        <v>#REF!</v>
      </c>
      <c r="Q27" s="96" t="e">
        <f>SUM(#REF!)</f>
        <v>#REF!</v>
      </c>
      <c r="R27" s="96" t="e">
        <f>SUM(#REF!)</f>
        <v>#REF!</v>
      </c>
      <c r="S27" s="123" t="e">
        <f>SUM(#REF!)</f>
        <v>#REF!</v>
      </c>
      <c r="T27" s="95" t="e">
        <f>SUM(#REF!)</f>
        <v>#REF!</v>
      </c>
      <c r="U27" s="97" t="e">
        <f>SUM(#REF!)</f>
        <v>#REF!</v>
      </c>
      <c r="V27" s="99" t="e">
        <f>SUM(#REF!)</f>
        <v>#REF!</v>
      </c>
      <c r="W27" s="100" t="e">
        <f>SUM(#REF!)</f>
        <v>#REF!</v>
      </c>
      <c r="X27" s="149" t="e">
        <f t="shared" si="1"/>
        <v>#REF!</v>
      </c>
      <c r="Y27" s="188">
        <v>62276</v>
      </c>
      <c r="Z27" s="184" t="e">
        <f t="shared" si="0"/>
        <v>#REF!</v>
      </c>
    </row>
    <row r="28" spans="2:26" x14ac:dyDescent="0.15">
      <c r="B28" s="216"/>
      <c r="C28" s="224" t="s">
        <v>22</v>
      </c>
      <c r="D28" s="36" t="s">
        <v>16</v>
      </c>
      <c r="E28" s="124" t="e">
        <f>SUM(#REF!)</f>
        <v>#REF!</v>
      </c>
      <c r="F28" s="125" t="e">
        <f>SUM(#REF!)</f>
        <v>#REF!</v>
      </c>
      <c r="G28" s="125" t="e">
        <f>SUM(#REF!)</f>
        <v>#REF!</v>
      </c>
      <c r="H28" s="125" t="e">
        <f>SUM(#REF!)</f>
        <v>#REF!</v>
      </c>
      <c r="I28" s="125" t="e">
        <f>SUM(#REF!)</f>
        <v>#REF!</v>
      </c>
      <c r="J28" s="125" t="e">
        <f>SUM(#REF!)</f>
        <v>#REF!</v>
      </c>
      <c r="K28" s="125" t="e">
        <f>SUM(#REF!)</f>
        <v>#REF!</v>
      </c>
      <c r="L28" s="125" t="e">
        <f>SUM(#REF!)</f>
        <v>#REF!</v>
      </c>
      <c r="M28" s="125" t="e">
        <f>SUM(#REF!)</f>
        <v>#REF!</v>
      </c>
      <c r="N28" s="125" t="e">
        <f>SUM(#REF!)</f>
        <v>#REF!</v>
      </c>
      <c r="O28" s="126" t="e">
        <f>SUM(#REF!)</f>
        <v>#REF!</v>
      </c>
      <c r="P28" s="127" t="e">
        <f>SUM(#REF!)</f>
        <v>#REF!</v>
      </c>
      <c r="Q28" s="125" t="e">
        <f>SUM(#REF!)</f>
        <v>#REF!</v>
      </c>
      <c r="R28" s="125" t="e">
        <f>SUM(#REF!)</f>
        <v>#REF!</v>
      </c>
      <c r="S28" s="128" t="e">
        <f>SUM(#REF!)</f>
        <v>#REF!</v>
      </c>
      <c r="T28" s="124" t="e">
        <f>SUM(#REF!)</f>
        <v>#REF!</v>
      </c>
      <c r="U28" s="126" t="e">
        <f>SUM(#REF!)</f>
        <v>#REF!</v>
      </c>
      <c r="V28" s="129" t="e">
        <f>SUM(#REF!)</f>
        <v>#REF!</v>
      </c>
      <c r="W28" s="130" t="e">
        <f>SUM(#REF!)</f>
        <v>#REF!</v>
      </c>
      <c r="X28" s="150" t="e">
        <f t="shared" si="1"/>
        <v>#REF!</v>
      </c>
      <c r="Y28" s="189">
        <v>104508</v>
      </c>
      <c r="Z28" s="185" t="e">
        <f t="shared" si="0"/>
        <v>#REF!</v>
      </c>
    </row>
    <row r="29" spans="2:26" x14ac:dyDescent="0.15">
      <c r="B29" s="216"/>
      <c r="C29" s="224"/>
      <c r="D29" s="36" t="s">
        <v>28</v>
      </c>
      <c r="E29" s="73" t="e">
        <f>SUM(#REF!)</f>
        <v>#REF!</v>
      </c>
      <c r="F29" s="79" t="e">
        <f>SUM(#REF!)</f>
        <v>#REF!</v>
      </c>
      <c r="G29" s="79" t="e">
        <f>SUM(#REF!)</f>
        <v>#REF!</v>
      </c>
      <c r="H29" s="79" t="e">
        <f>SUM(#REF!)</f>
        <v>#REF!</v>
      </c>
      <c r="I29" s="79" t="e">
        <f>SUM(#REF!)</f>
        <v>#REF!</v>
      </c>
      <c r="J29" s="79" t="e">
        <f>SUM(#REF!)</f>
        <v>#REF!</v>
      </c>
      <c r="K29" s="79" t="e">
        <f>SUM(#REF!)</f>
        <v>#REF!</v>
      </c>
      <c r="L29" s="79" t="e">
        <f>SUM(#REF!)</f>
        <v>#REF!</v>
      </c>
      <c r="M29" s="79" t="e">
        <f>SUM(#REF!)</f>
        <v>#REF!</v>
      </c>
      <c r="N29" s="79" t="e">
        <f>SUM(#REF!)</f>
        <v>#REF!</v>
      </c>
      <c r="O29" s="76" t="e">
        <f>SUM(#REF!)</f>
        <v>#REF!</v>
      </c>
      <c r="P29" s="80" t="e">
        <f>SUM(#REF!)</f>
        <v>#REF!</v>
      </c>
      <c r="Q29" s="79" t="e">
        <f>SUM(#REF!)</f>
        <v>#REF!</v>
      </c>
      <c r="R29" s="79" t="e">
        <f>SUM(#REF!)</f>
        <v>#REF!</v>
      </c>
      <c r="S29" s="78" t="e">
        <f>SUM(#REF!)</f>
        <v>#REF!</v>
      </c>
      <c r="T29" s="77" t="e">
        <f>SUM(#REF!)</f>
        <v>#REF!</v>
      </c>
      <c r="U29" s="76" t="e">
        <f>SUM(#REF!)</f>
        <v>#REF!</v>
      </c>
      <c r="V29" s="75" t="e">
        <f>SUM(#REF!)</f>
        <v>#REF!</v>
      </c>
      <c r="W29" s="74" t="e">
        <f>SUM(#REF!)</f>
        <v>#REF!</v>
      </c>
      <c r="X29" s="147" t="e">
        <f t="shared" si="1"/>
        <v>#REF!</v>
      </c>
      <c r="Y29" s="28">
        <v>111518</v>
      </c>
      <c r="Z29" s="18" t="e">
        <f t="shared" si="0"/>
        <v>#REF!</v>
      </c>
    </row>
    <row r="30" spans="2:26" x14ac:dyDescent="0.15">
      <c r="B30" s="216"/>
      <c r="C30" s="224" t="s">
        <v>21</v>
      </c>
      <c r="D30" s="36" t="s">
        <v>16</v>
      </c>
      <c r="E30" s="81" t="e">
        <f>SUM(#REF!)</f>
        <v>#REF!</v>
      </c>
      <c r="F30" s="84" t="e">
        <f>SUM(#REF!)</f>
        <v>#REF!</v>
      </c>
      <c r="G30" s="84" t="e">
        <f>SUM(#REF!)</f>
        <v>#REF!</v>
      </c>
      <c r="H30" s="84" t="e">
        <f>SUM(#REF!)</f>
        <v>#REF!</v>
      </c>
      <c r="I30" s="84" t="e">
        <f>SUM(#REF!)</f>
        <v>#REF!</v>
      </c>
      <c r="J30" s="84" t="e">
        <f>SUM(#REF!)</f>
        <v>#REF!</v>
      </c>
      <c r="K30" s="84" t="e">
        <f>SUM(#REF!)</f>
        <v>#REF!</v>
      </c>
      <c r="L30" s="84" t="e">
        <f>SUM(#REF!)</f>
        <v>#REF!</v>
      </c>
      <c r="M30" s="84" t="e">
        <f>SUM(#REF!)</f>
        <v>#REF!</v>
      </c>
      <c r="N30" s="84" t="e">
        <f>SUM(#REF!)</f>
        <v>#REF!</v>
      </c>
      <c r="O30" s="82" t="e">
        <f>SUM(#REF!)</f>
        <v>#REF!</v>
      </c>
      <c r="P30" s="6" t="e">
        <f>SUM(#REF!)</f>
        <v>#REF!</v>
      </c>
      <c r="Q30" s="84" t="e">
        <f>SUM(#REF!)</f>
        <v>#REF!</v>
      </c>
      <c r="R30" s="84" t="e">
        <f>SUM(#REF!)</f>
        <v>#REF!</v>
      </c>
      <c r="S30" s="83" t="e">
        <f>SUM(#REF!)</f>
        <v>#REF!</v>
      </c>
      <c r="T30" s="7" t="e">
        <f>SUM(#REF!)</f>
        <v>#REF!</v>
      </c>
      <c r="U30" s="82" t="e">
        <f>SUM(#REF!)</f>
        <v>#REF!</v>
      </c>
      <c r="V30" s="5" t="e">
        <f>SUM(#REF!)</f>
        <v>#REF!</v>
      </c>
      <c r="W30" s="4" t="e">
        <f>SUM(#REF!)</f>
        <v>#REF!</v>
      </c>
      <c r="X30" s="148" t="e">
        <f t="shared" si="1"/>
        <v>#REF!</v>
      </c>
      <c r="Y30" s="63">
        <v>109084</v>
      </c>
      <c r="Z30" s="26" t="e">
        <f t="shared" si="0"/>
        <v>#REF!</v>
      </c>
    </row>
    <row r="31" spans="2:26" x14ac:dyDescent="0.15">
      <c r="B31" s="216"/>
      <c r="C31" s="224"/>
      <c r="D31" s="36" t="s">
        <v>28</v>
      </c>
      <c r="E31" s="95" t="e">
        <f>SUM(#REF!)</f>
        <v>#REF!</v>
      </c>
      <c r="F31" s="96" t="e">
        <f>SUM(#REF!)</f>
        <v>#REF!</v>
      </c>
      <c r="G31" s="96" t="e">
        <f>SUM(#REF!)</f>
        <v>#REF!</v>
      </c>
      <c r="H31" s="96" t="e">
        <f>SUM(#REF!)</f>
        <v>#REF!</v>
      </c>
      <c r="I31" s="96" t="e">
        <f>SUM(#REF!)</f>
        <v>#REF!</v>
      </c>
      <c r="J31" s="96" t="e">
        <f>SUM(#REF!)</f>
        <v>#REF!</v>
      </c>
      <c r="K31" s="96" t="e">
        <f>SUM(#REF!)</f>
        <v>#REF!</v>
      </c>
      <c r="L31" s="96" t="e">
        <f>SUM(#REF!)</f>
        <v>#REF!</v>
      </c>
      <c r="M31" s="96" t="e">
        <f>SUM(#REF!)</f>
        <v>#REF!</v>
      </c>
      <c r="N31" s="96" t="e">
        <f>SUM(#REF!)</f>
        <v>#REF!</v>
      </c>
      <c r="O31" s="97" t="e">
        <f>SUM(#REF!)</f>
        <v>#REF!</v>
      </c>
      <c r="P31" s="98" t="e">
        <f>SUM(#REF!)</f>
        <v>#REF!</v>
      </c>
      <c r="Q31" s="96" t="e">
        <f>SUM(#REF!)</f>
        <v>#REF!</v>
      </c>
      <c r="R31" s="96" t="e">
        <f>SUM(#REF!)</f>
        <v>#REF!</v>
      </c>
      <c r="S31" s="123" t="e">
        <f>SUM(#REF!)</f>
        <v>#REF!</v>
      </c>
      <c r="T31" s="95" t="e">
        <f>SUM(#REF!)</f>
        <v>#REF!</v>
      </c>
      <c r="U31" s="97" t="e">
        <f>SUM(#REF!)</f>
        <v>#REF!</v>
      </c>
      <c r="V31" s="99" t="e">
        <f>SUM(#REF!)</f>
        <v>#REF!</v>
      </c>
      <c r="W31" s="100" t="e">
        <f>SUM(#REF!)</f>
        <v>#REF!</v>
      </c>
      <c r="X31" s="149" t="e">
        <f t="shared" si="1"/>
        <v>#REF!</v>
      </c>
      <c r="Y31" s="188">
        <v>116224</v>
      </c>
      <c r="Z31" s="184" t="e">
        <f t="shared" si="0"/>
        <v>#REF!</v>
      </c>
    </row>
    <row r="32" spans="2:26" x14ac:dyDescent="0.15">
      <c r="B32" s="216"/>
      <c r="C32" s="224" t="s">
        <v>20</v>
      </c>
      <c r="D32" s="33" t="s">
        <v>16</v>
      </c>
      <c r="E32" s="124" t="e">
        <f>SUM(#REF!)</f>
        <v>#REF!</v>
      </c>
      <c r="F32" s="125" t="e">
        <f>SUM(#REF!)</f>
        <v>#REF!</v>
      </c>
      <c r="G32" s="125" t="e">
        <f>SUM(#REF!)</f>
        <v>#REF!</v>
      </c>
      <c r="H32" s="125" t="e">
        <f>SUM(#REF!)</f>
        <v>#REF!</v>
      </c>
      <c r="I32" s="125" t="e">
        <f>SUM(#REF!)</f>
        <v>#REF!</v>
      </c>
      <c r="J32" s="125" t="e">
        <f>SUM(#REF!)</f>
        <v>#REF!</v>
      </c>
      <c r="K32" s="125" t="e">
        <f>SUM(#REF!)</f>
        <v>#REF!</v>
      </c>
      <c r="L32" s="125" t="e">
        <f>SUM(#REF!)</f>
        <v>#REF!</v>
      </c>
      <c r="M32" s="125" t="e">
        <f>SUM(#REF!)</f>
        <v>#REF!</v>
      </c>
      <c r="N32" s="125" t="e">
        <f>SUM(#REF!)</f>
        <v>#REF!</v>
      </c>
      <c r="O32" s="126" t="e">
        <f>SUM(#REF!)</f>
        <v>#REF!</v>
      </c>
      <c r="P32" s="127" t="e">
        <f>SUM(#REF!)</f>
        <v>#REF!</v>
      </c>
      <c r="Q32" s="125" t="e">
        <f>SUM(#REF!)</f>
        <v>#REF!</v>
      </c>
      <c r="R32" s="125" t="e">
        <f>SUM(#REF!)</f>
        <v>#REF!</v>
      </c>
      <c r="S32" s="128" t="e">
        <f>SUM(#REF!)</f>
        <v>#REF!</v>
      </c>
      <c r="T32" s="124" t="e">
        <f>SUM(#REF!)</f>
        <v>#REF!</v>
      </c>
      <c r="U32" s="126" t="e">
        <f>SUM(#REF!)</f>
        <v>#REF!</v>
      </c>
      <c r="V32" s="129" t="e">
        <f>SUM(#REF!)</f>
        <v>#REF!</v>
      </c>
      <c r="W32" s="130" t="e">
        <f>SUM(#REF!)</f>
        <v>#REF!</v>
      </c>
      <c r="X32" s="150" t="e">
        <f t="shared" si="1"/>
        <v>#REF!</v>
      </c>
      <c r="Y32" s="189">
        <v>39792</v>
      </c>
      <c r="Z32" s="185" t="e">
        <f t="shared" si="0"/>
        <v>#REF!</v>
      </c>
    </row>
    <row r="33" spans="2:26" x14ac:dyDescent="0.15">
      <c r="B33" s="216"/>
      <c r="C33" s="224"/>
      <c r="D33" s="32" t="s">
        <v>28</v>
      </c>
      <c r="E33" s="77" t="e">
        <f>SUM(#REF!)</f>
        <v>#REF!</v>
      </c>
      <c r="F33" s="79" t="e">
        <f>SUM(#REF!)</f>
        <v>#REF!</v>
      </c>
      <c r="G33" s="79" t="e">
        <f>SUM(#REF!)</f>
        <v>#REF!</v>
      </c>
      <c r="H33" s="79" t="e">
        <f>SUM(#REF!)</f>
        <v>#REF!</v>
      </c>
      <c r="I33" s="79" t="e">
        <f>SUM(#REF!)</f>
        <v>#REF!</v>
      </c>
      <c r="J33" s="79" t="e">
        <f>SUM(#REF!)</f>
        <v>#REF!</v>
      </c>
      <c r="K33" s="79" t="e">
        <f>SUM(#REF!)</f>
        <v>#REF!</v>
      </c>
      <c r="L33" s="79" t="e">
        <f>SUM(#REF!)</f>
        <v>#REF!</v>
      </c>
      <c r="M33" s="79" t="e">
        <f>SUM(#REF!)</f>
        <v>#REF!</v>
      </c>
      <c r="N33" s="79" t="e">
        <f>SUM(#REF!)</f>
        <v>#REF!</v>
      </c>
      <c r="O33" s="76" t="e">
        <f>SUM(#REF!)</f>
        <v>#REF!</v>
      </c>
      <c r="P33" s="80" t="e">
        <f>SUM(#REF!)</f>
        <v>#REF!</v>
      </c>
      <c r="Q33" s="79" t="e">
        <f>SUM(#REF!)</f>
        <v>#REF!</v>
      </c>
      <c r="R33" s="79" t="e">
        <f>SUM(#REF!)</f>
        <v>#REF!</v>
      </c>
      <c r="S33" s="78" t="e">
        <f>SUM(#REF!)</f>
        <v>#REF!</v>
      </c>
      <c r="T33" s="77" t="e">
        <f>SUM(#REF!)</f>
        <v>#REF!</v>
      </c>
      <c r="U33" s="76" t="e">
        <f>SUM(#REF!)</f>
        <v>#REF!</v>
      </c>
      <c r="V33" s="75" t="e">
        <f>SUM(#REF!)</f>
        <v>#REF!</v>
      </c>
      <c r="W33" s="74" t="e">
        <f>SUM(#REF!)</f>
        <v>#REF!</v>
      </c>
      <c r="X33" s="147" t="e">
        <f t="shared" si="1"/>
        <v>#REF!</v>
      </c>
      <c r="Y33" s="28">
        <v>42671</v>
      </c>
      <c r="Z33" s="18" t="e">
        <f t="shared" si="0"/>
        <v>#REF!</v>
      </c>
    </row>
    <row r="34" spans="2:26" x14ac:dyDescent="0.15">
      <c r="B34" s="216"/>
      <c r="C34" s="224" t="s">
        <v>19</v>
      </c>
      <c r="D34" s="31" t="s">
        <v>16</v>
      </c>
      <c r="E34" s="7" t="e">
        <f>SUM(#REF!)</f>
        <v>#REF!</v>
      </c>
      <c r="F34" s="84" t="e">
        <f>SUM(#REF!)</f>
        <v>#REF!</v>
      </c>
      <c r="G34" s="84" t="e">
        <f>SUM(#REF!)</f>
        <v>#REF!</v>
      </c>
      <c r="H34" s="84" t="e">
        <f>SUM(#REF!)</f>
        <v>#REF!</v>
      </c>
      <c r="I34" s="84" t="e">
        <f>SUM(#REF!)</f>
        <v>#REF!</v>
      </c>
      <c r="J34" s="84" t="e">
        <f>SUM(#REF!)</f>
        <v>#REF!</v>
      </c>
      <c r="K34" s="84" t="e">
        <f>SUM(#REF!)</f>
        <v>#REF!</v>
      </c>
      <c r="L34" s="84" t="e">
        <f>SUM(#REF!)</f>
        <v>#REF!</v>
      </c>
      <c r="M34" s="84" t="e">
        <f>SUM(#REF!)</f>
        <v>#REF!</v>
      </c>
      <c r="N34" s="84" t="e">
        <f>SUM(#REF!)</f>
        <v>#REF!</v>
      </c>
      <c r="O34" s="82" t="e">
        <f>SUM(#REF!)</f>
        <v>#REF!</v>
      </c>
      <c r="P34" s="6" t="e">
        <f>SUM(#REF!)</f>
        <v>#REF!</v>
      </c>
      <c r="Q34" s="84" t="e">
        <f>SUM(#REF!)</f>
        <v>#REF!</v>
      </c>
      <c r="R34" s="84" t="e">
        <f>SUM(#REF!)</f>
        <v>#REF!</v>
      </c>
      <c r="S34" s="83" t="e">
        <f>SUM(#REF!)</f>
        <v>#REF!</v>
      </c>
      <c r="T34" s="7" t="e">
        <f>SUM(#REF!)</f>
        <v>#REF!</v>
      </c>
      <c r="U34" s="82" t="e">
        <f>SUM(#REF!)</f>
        <v>#REF!</v>
      </c>
      <c r="V34" s="5" t="e">
        <f>SUM(#REF!)</f>
        <v>#REF!</v>
      </c>
      <c r="W34" s="4" t="e">
        <f>SUM(#REF!)</f>
        <v>#REF!</v>
      </c>
      <c r="X34" s="148" t="e">
        <f t="shared" si="1"/>
        <v>#REF!</v>
      </c>
      <c r="Y34" s="63">
        <v>1231</v>
      </c>
      <c r="Z34" s="26" t="e">
        <f t="shared" si="0"/>
        <v>#REF!</v>
      </c>
    </row>
    <row r="35" spans="2:26" x14ac:dyDescent="0.15">
      <c r="B35" s="216"/>
      <c r="C35" s="224"/>
      <c r="D35" s="34" t="s">
        <v>28</v>
      </c>
      <c r="E35" s="95" t="e">
        <f>SUM(#REF!)</f>
        <v>#REF!</v>
      </c>
      <c r="F35" s="96" t="e">
        <f>SUM(#REF!)</f>
        <v>#REF!</v>
      </c>
      <c r="G35" s="96" t="e">
        <f>SUM(#REF!)</f>
        <v>#REF!</v>
      </c>
      <c r="H35" s="96" t="e">
        <f>SUM(#REF!)</f>
        <v>#REF!</v>
      </c>
      <c r="I35" s="96" t="e">
        <f>SUM(#REF!)</f>
        <v>#REF!</v>
      </c>
      <c r="J35" s="96" t="e">
        <f>SUM(#REF!)</f>
        <v>#REF!</v>
      </c>
      <c r="K35" s="96" t="e">
        <f>SUM(#REF!)</f>
        <v>#REF!</v>
      </c>
      <c r="L35" s="96" t="e">
        <f>SUM(#REF!)</f>
        <v>#REF!</v>
      </c>
      <c r="M35" s="96" t="e">
        <f>SUM(#REF!)</f>
        <v>#REF!</v>
      </c>
      <c r="N35" s="96" t="e">
        <f>SUM(#REF!)</f>
        <v>#REF!</v>
      </c>
      <c r="O35" s="97" t="e">
        <f>SUM(#REF!)</f>
        <v>#REF!</v>
      </c>
      <c r="P35" s="98" t="e">
        <f>SUM(#REF!)</f>
        <v>#REF!</v>
      </c>
      <c r="Q35" s="96" t="e">
        <f>SUM(#REF!)</f>
        <v>#REF!</v>
      </c>
      <c r="R35" s="96" t="e">
        <f>SUM(#REF!)</f>
        <v>#REF!</v>
      </c>
      <c r="S35" s="123" t="e">
        <f>SUM(#REF!)</f>
        <v>#REF!</v>
      </c>
      <c r="T35" s="95" t="e">
        <f>SUM(#REF!)</f>
        <v>#REF!</v>
      </c>
      <c r="U35" s="97" t="e">
        <f>SUM(#REF!)</f>
        <v>#REF!</v>
      </c>
      <c r="V35" s="99" t="e">
        <f>SUM(#REF!)</f>
        <v>#REF!</v>
      </c>
      <c r="W35" s="100" t="e">
        <f>SUM(#REF!)</f>
        <v>#REF!</v>
      </c>
      <c r="X35" s="149" t="e">
        <f t="shared" si="1"/>
        <v>#REF!</v>
      </c>
      <c r="Y35" s="188">
        <v>1374</v>
      </c>
      <c r="Z35" s="184" t="e">
        <f t="shared" si="0"/>
        <v>#REF!</v>
      </c>
    </row>
    <row r="36" spans="2:26" x14ac:dyDescent="0.15">
      <c r="B36" s="216"/>
      <c r="C36" s="224" t="s">
        <v>18</v>
      </c>
      <c r="D36" s="33" t="s">
        <v>16</v>
      </c>
      <c r="E36" s="131" t="e">
        <f>E24+E26+E28+E30+E32+E34</f>
        <v>#REF!</v>
      </c>
      <c r="F36" s="132" t="e">
        <f t="shared" ref="F36:W36" si="2">F24+F26+F28+F30+F32+F34</f>
        <v>#REF!</v>
      </c>
      <c r="G36" s="132" t="e">
        <f t="shared" si="2"/>
        <v>#REF!</v>
      </c>
      <c r="H36" s="132" t="e">
        <f t="shared" si="2"/>
        <v>#REF!</v>
      </c>
      <c r="I36" s="132" t="e">
        <f t="shared" si="2"/>
        <v>#REF!</v>
      </c>
      <c r="J36" s="132" t="e">
        <f t="shared" si="2"/>
        <v>#REF!</v>
      </c>
      <c r="K36" s="132" t="e">
        <f t="shared" si="2"/>
        <v>#REF!</v>
      </c>
      <c r="L36" s="132" t="e">
        <f t="shared" si="2"/>
        <v>#REF!</v>
      </c>
      <c r="M36" s="132" t="e">
        <f t="shared" si="2"/>
        <v>#REF!</v>
      </c>
      <c r="N36" s="132" t="e">
        <f>N24+N26+N28+N30+N32+N34</f>
        <v>#REF!</v>
      </c>
      <c r="O36" s="133" t="e">
        <f t="shared" si="2"/>
        <v>#REF!</v>
      </c>
      <c r="P36" s="134" t="e">
        <f t="shared" si="2"/>
        <v>#REF!</v>
      </c>
      <c r="Q36" s="132" t="e">
        <f t="shared" si="2"/>
        <v>#REF!</v>
      </c>
      <c r="R36" s="132" t="e">
        <f t="shared" si="2"/>
        <v>#REF!</v>
      </c>
      <c r="S36" s="135" t="e">
        <f t="shared" si="2"/>
        <v>#REF!</v>
      </c>
      <c r="T36" s="131" t="e">
        <f t="shared" si="2"/>
        <v>#REF!</v>
      </c>
      <c r="U36" s="133" t="e">
        <f t="shared" si="2"/>
        <v>#REF!</v>
      </c>
      <c r="V36" s="136" t="e">
        <f t="shared" si="2"/>
        <v>#REF!</v>
      </c>
      <c r="W36" s="137" t="e">
        <f t="shared" si="2"/>
        <v>#REF!</v>
      </c>
      <c r="X36" s="150" t="e">
        <f t="shared" ref="X36" si="3">X24+X26+X28+X30+X32+X34</f>
        <v>#REF!</v>
      </c>
      <c r="Y36" s="210">
        <f>SUM(Y24,Y26,Y28,Y30,Y32,Y34)</f>
        <v>378121</v>
      </c>
      <c r="Z36" s="185" t="e">
        <f t="shared" si="0"/>
        <v>#REF!</v>
      </c>
    </row>
    <row r="37" spans="2:26" x14ac:dyDescent="0.15">
      <c r="B37" s="216"/>
      <c r="C37" s="224"/>
      <c r="D37" s="32" t="s">
        <v>28</v>
      </c>
      <c r="E37" s="138" t="e">
        <f>E25+E27+E29+E31+E33+E35</f>
        <v>#REF!</v>
      </c>
      <c r="F37" s="139" t="e">
        <f t="shared" ref="F37:W37" si="4">F25+F27+F29+F31+F33+F35</f>
        <v>#REF!</v>
      </c>
      <c r="G37" s="139" t="e">
        <f t="shared" si="4"/>
        <v>#REF!</v>
      </c>
      <c r="H37" s="139" t="e">
        <f t="shared" si="4"/>
        <v>#REF!</v>
      </c>
      <c r="I37" s="139" t="e">
        <f t="shared" si="4"/>
        <v>#REF!</v>
      </c>
      <c r="J37" s="139" t="e">
        <f t="shared" si="4"/>
        <v>#REF!</v>
      </c>
      <c r="K37" s="139" t="e">
        <f t="shared" si="4"/>
        <v>#REF!</v>
      </c>
      <c r="L37" s="139" t="e">
        <f t="shared" si="4"/>
        <v>#REF!</v>
      </c>
      <c r="M37" s="139" t="e">
        <f t="shared" si="4"/>
        <v>#REF!</v>
      </c>
      <c r="N37" s="139" t="e">
        <f t="shared" si="4"/>
        <v>#REF!</v>
      </c>
      <c r="O37" s="140" t="e">
        <f t="shared" si="4"/>
        <v>#REF!</v>
      </c>
      <c r="P37" s="141" t="e">
        <f t="shared" si="4"/>
        <v>#REF!</v>
      </c>
      <c r="Q37" s="139" t="e">
        <f t="shared" si="4"/>
        <v>#REF!</v>
      </c>
      <c r="R37" s="139" t="e">
        <f t="shared" si="4"/>
        <v>#REF!</v>
      </c>
      <c r="S37" s="142" t="e">
        <f t="shared" si="4"/>
        <v>#REF!</v>
      </c>
      <c r="T37" s="143" t="e">
        <f t="shared" si="4"/>
        <v>#REF!</v>
      </c>
      <c r="U37" s="140" t="e">
        <f t="shared" si="4"/>
        <v>#REF!</v>
      </c>
      <c r="V37" s="144" t="e">
        <f t="shared" si="4"/>
        <v>#REF!</v>
      </c>
      <c r="W37" s="145" t="e">
        <f t="shared" si="4"/>
        <v>#REF!</v>
      </c>
      <c r="X37" s="151" t="e">
        <f t="shared" ref="X37" si="5">X25+X27+X29+X31+X33+X35</f>
        <v>#REF!</v>
      </c>
      <c r="Y37" s="211">
        <f>SUM(Y25,Y27,Y29,Y31,Y33,Y35)</f>
        <v>402287</v>
      </c>
      <c r="Z37" s="186" t="e">
        <f t="shared" si="0"/>
        <v>#REF!</v>
      </c>
    </row>
    <row r="38" spans="2:26" x14ac:dyDescent="0.15">
      <c r="B38" s="216"/>
      <c r="C38" s="224" t="s">
        <v>29</v>
      </c>
      <c r="D38" s="31" t="s">
        <v>16</v>
      </c>
      <c r="E38" s="72" t="e">
        <f>E36/$X$36</f>
        <v>#REF!</v>
      </c>
      <c r="F38" s="70" t="e">
        <f t="shared" ref="F38:W38" si="6">F36/$X$36</f>
        <v>#REF!</v>
      </c>
      <c r="G38" s="70" t="e">
        <f t="shared" si="6"/>
        <v>#REF!</v>
      </c>
      <c r="H38" s="70" t="e">
        <f t="shared" si="6"/>
        <v>#REF!</v>
      </c>
      <c r="I38" s="70" t="e">
        <f t="shared" si="6"/>
        <v>#REF!</v>
      </c>
      <c r="J38" s="70" t="e">
        <f t="shared" si="6"/>
        <v>#REF!</v>
      </c>
      <c r="K38" s="70" t="e">
        <f t="shared" si="6"/>
        <v>#REF!</v>
      </c>
      <c r="L38" s="70" t="e">
        <f t="shared" si="6"/>
        <v>#REF!</v>
      </c>
      <c r="M38" s="70" t="e">
        <f t="shared" si="6"/>
        <v>#REF!</v>
      </c>
      <c r="N38" s="70" t="e">
        <f t="shared" si="6"/>
        <v>#REF!</v>
      </c>
      <c r="O38" s="67" t="e">
        <f t="shared" si="6"/>
        <v>#REF!</v>
      </c>
      <c r="P38" s="71" t="e">
        <f t="shared" si="6"/>
        <v>#REF!</v>
      </c>
      <c r="Q38" s="70" t="e">
        <f t="shared" si="6"/>
        <v>#REF!</v>
      </c>
      <c r="R38" s="70" t="e">
        <f t="shared" si="6"/>
        <v>#REF!</v>
      </c>
      <c r="S38" s="69" t="e">
        <f t="shared" si="6"/>
        <v>#REF!</v>
      </c>
      <c r="T38" s="68" t="e">
        <f t="shared" si="6"/>
        <v>#REF!</v>
      </c>
      <c r="U38" s="67" t="e">
        <f t="shared" si="6"/>
        <v>#REF!</v>
      </c>
      <c r="V38" s="66" t="e">
        <f t="shared" si="6"/>
        <v>#REF!</v>
      </c>
      <c r="W38" s="65" t="e">
        <f t="shared" si="6"/>
        <v>#REF!</v>
      </c>
      <c r="X38" s="64" t="e">
        <f>SUM(E38:W38)</f>
        <v>#REF!</v>
      </c>
      <c r="Y38" s="218"/>
      <c r="Z38" s="219"/>
    </row>
    <row r="39" spans="2:26" x14ac:dyDescent="0.15">
      <c r="B39" s="216"/>
      <c r="C39" s="224"/>
      <c r="D39" s="34" t="s">
        <v>28</v>
      </c>
      <c r="E39" s="107" t="e">
        <f>E37/$X$37</f>
        <v>#REF!</v>
      </c>
      <c r="F39" s="108" t="e">
        <f t="shared" ref="F39:W39" si="7">F37/$X$37</f>
        <v>#REF!</v>
      </c>
      <c r="G39" s="108" t="e">
        <f t="shared" si="7"/>
        <v>#REF!</v>
      </c>
      <c r="H39" s="108" t="e">
        <f t="shared" si="7"/>
        <v>#REF!</v>
      </c>
      <c r="I39" s="108" t="e">
        <f t="shared" si="7"/>
        <v>#REF!</v>
      </c>
      <c r="J39" s="108" t="e">
        <f t="shared" si="7"/>
        <v>#REF!</v>
      </c>
      <c r="K39" s="108" t="e">
        <f t="shared" si="7"/>
        <v>#REF!</v>
      </c>
      <c r="L39" s="108" t="e">
        <f t="shared" si="7"/>
        <v>#REF!</v>
      </c>
      <c r="M39" s="108" t="e">
        <f t="shared" si="7"/>
        <v>#REF!</v>
      </c>
      <c r="N39" s="108" t="e">
        <f t="shared" si="7"/>
        <v>#REF!</v>
      </c>
      <c r="O39" s="109" t="e">
        <f t="shared" si="7"/>
        <v>#REF!</v>
      </c>
      <c r="P39" s="110" t="e">
        <f t="shared" si="7"/>
        <v>#REF!</v>
      </c>
      <c r="Q39" s="108" t="e">
        <f t="shared" si="7"/>
        <v>#REF!</v>
      </c>
      <c r="R39" s="108" t="e">
        <f t="shared" si="7"/>
        <v>#REF!</v>
      </c>
      <c r="S39" s="111" t="e">
        <f t="shared" si="7"/>
        <v>#REF!</v>
      </c>
      <c r="T39" s="107" t="e">
        <f t="shared" si="7"/>
        <v>#REF!</v>
      </c>
      <c r="U39" s="109" t="e">
        <f t="shared" si="7"/>
        <v>#REF!</v>
      </c>
      <c r="V39" s="112" t="e">
        <f t="shared" si="7"/>
        <v>#REF!</v>
      </c>
      <c r="W39" s="113" t="e">
        <f t="shared" si="7"/>
        <v>#REF!</v>
      </c>
      <c r="X39" s="152" t="e">
        <f>SUM(E39:W39)</f>
        <v>#REF!</v>
      </c>
      <c r="Y39" s="220"/>
      <c r="Z39" s="221"/>
    </row>
    <row r="40" spans="2:26" ht="13.5" customHeight="1" x14ac:dyDescent="0.15">
      <c r="B40" s="216"/>
      <c r="C40" s="225" t="s">
        <v>60</v>
      </c>
      <c r="D40" s="33" t="s">
        <v>16</v>
      </c>
      <c r="E40" s="190">
        <v>119</v>
      </c>
      <c r="F40" s="191">
        <v>15</v>
      </c>
      <c r="G40" s="191">
        <v>24</v>
      </c>
      <c r="H40" s="191">
        <v>10</v>
      </c>
      <c r="I40" s="191">
        <v>6</v>
      </c>
      <c r="J40" s="191">
        <v>0</v>
      </c>
      <c r="K40" s="191">
        <v>3</v>
      </c>
      <c r="L40" s="191">
        <v>10</v>
      </c>
      <c r="M40" s="191">
        <v>1</v>
      </c>
      <c r="N40" s="191">
        <v>13</v>
      </c>
      <c r="O40" s="192">
        <v>19</v>
      </c>
      <c r="P40" s="193">
        <v>0</v>
      </c>
      <c r="Q40" s="191">
        <v>3</v>
      </c>
      <c r="R40" s="191">
        <v>6</v>
      </c>
      <c r="S40" s="194">
        <v>9</v>
      </c>
      <c r="T40" s="190">
        <v>24</v>
      </c>
      <c r="U40" s="192">
        <v>0</v>
      </c>
      <c r="V40" s="195">
        <v>5</v>
      </c>
      <c r="W40" s="196">
        <v>76</v>
      </c>
      <c r="X40" s="27">
        <f t="shared" ref="X40" si="8">SUM(E40:W40)</f>
        <v>343</v>
      </c>
      <c r="Y40" s="220"/>
      <c r="Z40" s="221"/>
    </row>
    <row r="41" spans="2:26" x14ac:dyDescent="0.15">
      <c r="B41" s="216"/>
      <c r="C41" s="225"/>
      <c r="D41" s="32" t="s">
        <v>15</v>
      </c>
      <c r="E41" s="20" t="e">
        <f>IF(OR(E40=0,E40=""),"-",+E36/E40)</f>
        <v>#REF!</v>
      </c>
      <c r="F41" s="19" t="e">
        <f t="shared" ref="F41:X41" si="9">IF(OR(F40=0,F40=""),"-",+F36/F40)</f>
        <v>#REF!</v>
      </c>
      <c r="G41" s="19" t="e">
        <f t="shared" si="9"/>
        <v>#REF!</v>
      </c>
      <c r="H41" s="19" t="e">
        <f t="shared" si="9"/>
        <v>#REF!</v>
      </c>
      <c r="I41" s="19" t="e">
        <f t="shared" si="9"/>
        <v>#REF!</v>
      </c>
      <c r="J41" s="19" t="str">
        <f t="shared" si="9"/>
        <v>-</v>
      </c>
      <c r="K41" s="19" t="e">
        <f t="shared" si="9"/>
        <v>#REF!</v>
      </c>
      <c r="L41" s="19" t="e">
        <f t="shared" si="9"/>
        <v>#REF!</v>
      </c>
      <c r="M41" s="19" t="e">
        <f t="shared" si="9"/>
        <v>#REF!</v>
      </c>
      <c r="N41" s="19" t="e">
        <f t="shared" si="9"/>
        <v>#REF!</v>
      </c>
      <c r="O41" s="58" t="e">
        <f t="shared" si="9"/>
        <v>#REF!</v>
      </c>
      <c r="P41" s="60" t="str">
        <f t="shared" si="9"/>
        <v>-</v>
      </c>
      <c r="Q41" s="19" t="e">
        <f t="shared" si="9"/>
        <v>#REF!</v>
      </c>
      <c r="R41" s="19" t="e">
        <f t="shared" si="9"/>
        <v>#REF!</v>
      </c>
      <c r="S41" s="59" t="e">
        <f t="shared" si="9"/>
        <v>#REF!</v>
      </c>
      <c r="T41" s="20" t="e">
        <f t="shared" si="9"/>
        <v>#REF!</v>
      </c>
      <c r="U41" s="58" t="str">
        <f t="shared" si="9"/>
        <v>-</v>
      </c>
      <c r="V41" s="57" t="e">
        <f t="shared" si="9"/>
        <v>#REF!</v>
      </c>
      <c r="W41" s="56" t="e">
        <f t="shared" si="9"/>
        <v>#REF!</v>
      </c>
      <c r="X41" s="55" t="e">
        <f t="shared" si="9"/>
        <v>#REF!</v>
      </c>
      <c r="Y41" s="220"/>
      <c r="Z41" s="221"/>
    </row>
    <row r="42" spans="2:26" x14ac:dyDescent="0.15">
      <c r="B42" s="216"/>
      <c r="C42" s="225"/>
      <c r="D42" s="31" t="s">
        <v>28</v>
      </c>
      <c r="E42" s="2">
        <v>216</v>
      </c>
      <c r="F42" s="12">
        <v>15</v>
      </c>
      <c r="G42" s="12">
        <v>43</v>
      </c>
      <c r="H42" s="12">
        <v>14</v>
      </c>
      <c r="I42" s="12">
        <v>6</v>
      </c>
      <c r="J42" s="12">
        <v>0</v>
      </c>
      <c r="K42" s="12">
        <v>3</v>
      </c>
      <c r="L42" s="12">
        <v>42</v>
      </c>
      <c r="M42" s="12">
        <v>2</v>
      </c>
      <c r="N42" s="12">
        <v>150</v>
      </c>
      <c r="O42" s="10">
        <v>133</v>
      </c>
      <c r="P42" s="11">
        <v>0</v>
      </c>
      <c r="Q42" s="12">
        <v>3</v>
      </c>
      <c r="R42" s="12">
        <v>6</v>
      </c>
      <c r="S42" s="62">
        <v>96</v>
      </c>
      <c r="T42" s="2">
        <v>26</v>
      </c>
      <c r="U42" s="10">
        <v>0</v>
      </c>
      <c r="V42" s="9">
        <v>5</v>
      </c>
      <c r="W42" s="8">
        <v>84</v>
      </c>
      <c r="X42" s="27">
        <f t="shared" ref="X42" si="10">SUM(E42:W42)</f>
        <v>844</v>
      </c>
      <c r="Y42" s="220"/>
      <c r="Z42" s="221"/>
    </row>
    <row r="43" spans="2:26" ht="14.25" thickBot="1" x14ac:dyDescent="0.2">
      <c r="B43" s="217"/>
      <c r="C43" s="226"/>
      <c r="D43" s="30" t="s">
        <v>27</v>
      </c>
      <c r="E43" s="175" t="e">
        <f>IF(OR(E42=0,E42=""),"-",+E37/E42)</f>
        <v>#REF!</v>
      </c>
      <c r="F43" s="176" t="e">
        <f t="shared" ref="F43:X43" si="11">IF(OR(F42=0,F42=""),"-",+F37/F42)</f>
        <v>#REF!</v>
      </c>
      <c r="G43" s="176" t="e">
        <f t="shared" si="11"/>
        <v>#REF!</v>
      </c>
      <c r="H43" s="176" t="e">
        <f t="shared" si="11"/>
        <v>#REF!</v>
      </c>
      <c r="I43" s="176" t="e">
        <f t="shared" si="11"/>
        <v>#REF!</v>
      </c>
      <c r="J43" s="176" t="str">
        <f t="shared" si="11"/>
        <v>-</v>
      </c>
      <c r="K43" s="176" t="e">
        <f t="shared" si="11"/>
        <v>#REF!</v>
      </c>
      <c r="L43" s="176" t="e">
        <f t="shared" si="11"/>
        <v>#REF!</v>
      </c>
      <c r="M43" s="176" t="e">
        <f t="shared" si="11"/>
        <v>#REF!</v>
      </c>
      <c r="N43" s="176" t="e">
        <f t="shared" si="11"/>
        <v>#REF!</v>
      </c>
      <c r="O43" s="177" t="e">
        <f t="shared" si="11"/>
        <v>#REF!</v>
      </c>
      <c r="P43" s="178" t="str">
        <f t="shared" si="11"/>
        <v>-</v>
      </c>
      <c r="Q43" s="176" t="e">
        <f t="shared" si="11"/>
        <v>#REF!</v>
      </c>
      <c r="R43" s="176" t="e">
        <f t="shared" si="11"/>
        <v>#REF!</v>
      </c>
      <c r="S43" s="179" t="e">
        <f t="shared" si="11"/>
        <v>#REF!</v>
      </c>
      <c r="T43" s="175" t="e">
        <f t="shared" si="11"/>
        <v>#REF!</v>
      </c>
      <c r="U43" s="177" t="str">
        <f t="shared" si="11"/>
        <v>-</v>
      </c>
      <c r="V43" s="180" t="e">
        <f t="shared" si="11"/>
        <v>#REF!</v>
      </c>
      <c r="W43" s="181" t="e">
        <f t="shared" si="11"/>
        <v>#REF!</v>
      </c>
      <c r="X43" s="182" t="e">
        <f t="shared" si="11"/>
        <v>#REF!</v>
      </c>
      <c r="Y43" s="222"/>
      <c r="Z43" s="223"/>
    </row>
    <row r="44" spans="2:26" x14ac:dyDescent="0.15">
      <c r="B44" s="215" t="s">
        <v>17</v>
      </c>
      <c r="C44" s="229" t="s">
        <v>17</v>
      </c>
      <c r="D44" s="35" t="s">
        <v>16</v>
      </c>
      <c r="E44" s="153" t="e">
        <f>E16+E36</f>
        <v>#REF!</v>
      </c>
      <c r="F44" s="154" t="e">
        <f t="shared" ref="F44:W44" si="12">F16+F36</f>
        <v>#REF!</v>
      </c>
      <c r="G44" s="154" t="e">
        <f t="shared" si="12"/>
        <v>#REF!</v>
      </c>
      <c r="H44" s="154" t="e">
        <f t="shared" si="12"/>
        <v>#REF!</v>
      </c>
      <c r="I44" s="154" t="e">
        <f t="shared" si="12"/>
        <v>#REF!</v>
      </c>
      <c r="J44" s="154" t="e">
        <f t="shared" si="12"/>
        <v>#REF!</v>
      </c>
      <c r="K44" s="154" t="e">
        <f t="shared" si="12"/>
        <v>#REF!</v>
      </c>
      <c r="L44" s="154" t="e">
        <f t="shared" si="12"/>
        <v>#REF!</v>
      </c>
      <c r="M44" s="154" t="e">
        <f t="shared" si="12"/>
        <v>#REF!</v>
      </c>
      <c r="N44" s="154" t="e">
        <f t="shared" si="12"/>
        <v>#REF!</v>
      </c>
      <c r="O44" s="155" t="e">
        <f t="shared" si="12"/>
        <v>#REF!</v>
      </c>
      <c r="P44" s="156" t="e">
        <f t="shared" si="12"/>
        <v>#REF!</v>
      </c>
      <c r="Q44" s="154" t="e">
        <f t="shared" si="12"/>
        <v>#REF!</v>
      </c>
      <c r="R44" s="154" t="e">
        <f t="shared" si="12"/>
        <v>#REF!</v>
      </c>
      <c r="S44" s="157" t="e">
        <f t="shared" si="12"/>
        <v>#REF!</v>
      </c>
      <c r="T44" s="158" t="e">
        <f t="shared" si="12"/>
        <v>#REF!</v>
      </c>
      <c r="U44" s="155" t="e">
        <f t="shared" si="12"/>
        <v>#REF!</v>
      </c>
      <c r="V44" s="159" t="e">
        <f t="shared" si="12"/>
        <v>#REF!</v>
      </c>
      <c r="W44" s="160" t="e">
        <f t="shared" si="12"/>
        <v>#REF!</v>
      </c>
      <c r="X44" s="161" t="e">
        <f t="shared" ref="X44" si="13">X16+X36</f>
        <v>#REF!</v>
      </c>
      <c r="Y44" s="212">
        <f>Y16+Y36</f>
        <v>378731</v>
      </c>
      <c r="Z44" s="183" t="e">
        <f>IF(OR(Y44=0,Y44=""),"-",+X44/Y44)</f>
        <v>#REF!</v>
      </c>
    </row>
    <row r="45" spans="2:26" x14ac:dyDescent="0.15">
      <c r="B45" s="216"/>
      <c r="C45" s="224"/>
      <c r="D45" s="32" t="s">
        <v>28</v>
      </c>
      <c r="E45" s="162" t="e">
        <f>E17+E37</f>
        <v>#REF!</v>
      </c>
      <c r="F45" s="163" t="e">
        <f t="shared" ref="F45:W45" si="14">F17+F37</f>
        <v>#REF!</v>
      </c>
      <c r="G45" s="163" t="e">
        <f t="shared" si="14"/>
        <v>#REF!</v>
      </c>
      <c r="H45" s="163" t="e">
        <f t="shared" si="14"/>
        <v>#REF!</v>
      </c>
      <c r="I45" s="163" t="e">
        <f t="shared" si="14"/>
        <v>#REF!</v>
      </c>
      <c r="J45" s="163" t="e">
        <f t="shared" si="14"/>
        <v>#REF!</v>
      </c>
      <c r="K45" s="163" t="e">
        <f t="shared" si="14"/>
        <v>#REF!</v>
      </c>
      <c r="L45" s="163" t="e">
        <f t="shared" si="14"/>
        <v>#REF!</v>
      </c>
      <c r="M45" s="163" t="e">
        <f t="shared" si="14"/>
        <v>#REF!</v>
      </c>
      <c r="N45" s="163" t="e">
        <f t="shared" si="14"/>
        <v>#REF!</v>
      </c>
      <c r="O45" s="164" t="e">
        <f t="shared" si="14"/>
        <v>#REF!</v>
      </c>
      <c r="P45" s="165" t="e">
        <f t="shared" si="14"/>
        <v>#REF!</v>
      </c>
      <c r="Q45" s="163" t="e">
        <f t="shared" si="14"/>
        <v>#REF!</v>
      </c>
      <c r="R45" s="163" t="e">
        <f t="shared" si="14"/>
        <v>#REF!</v>
      </c>
      <c r="S45" s="166" t="e">
        <f t="shared" si="14"/>
        <v>#REF!</v>
      </c>
      <c r="T45" s="167" t="e">
        <f t="shared" si="14"/>
        <v>#REF!</v>
      </c>
      <c r="U45" s="164" t="e">
        <f t="shared" si="14"/>
        <v>#REF!</v>
      </c>
      <c r="V45" s="168" t="e">
        <f t="shared" si="14"/>
        <v>#REF!</v>
      </c>
      <c r="W45" s="169" t="e">
        <f t="shared" si="14"/>
        <v>#REF!</v>
      </c>
      <c r="X45" s="27" t="e">
        <f t="shared" ref="X45" si="15">X17+X37</f>
        <v>#REF!</v>
      </c>
      <c r="Y45" s="211">
        <f>Y17+Y37</f>
        <v>403334</v>
      </c>
      <c r="Z45" s="18" t="e">
        <f>IF(OR(Y45=0,Y45=""),"-",+X45/Y45)</f>
        <v>#REF!</v>
      </c>
    </row>
    <row r="46" spans="2:26" x14ac:dyDescent="0.15">
      <c r="B46" s="216"/>
      <c r="C46" s="224" t="s">
        <v>29</v>
      </c>
      <c r="D46" s="31" t="s">
        <v>16</v>
      </c>
      <c r="E46" s="72" t="e">
        <f>E44/$X$44</f>
        <v>#REF!</v>
      </c>
      <c r="F46" s="70" t="e">
        <f t="shared" ref="F46:W46" si="16">F44/$X$44</f>
        <v>#REF!</v>
      </c>
      <c r="G46" s="70" t="e">
        <f t="shared" si="16"/>
        <v>#REF!</v>
      </c>
      <c r="H46" s="70" t="e">
        <f t="shared" si="16"/>
        <v>#REF!</v>
      </c>
      <c r="I46" s="70" t="e">
        <f t="shared" si="16"/>
        <v>#REF!</v>
      </c>
      <c r="J46" s="70" t="e">
        <f t="shared" si="16"/>
        <v>#REF!</v>
      </c>
      <c r="K46" s="70" t="e">
        <f t="shared" si="16"/>
        <v>#REF!</v>
      </c>
      <c r="L46" s="70" t="e">
        <f t="shared" si="16"/>
        <v>#REF!</v>
      </c>
      <c r="M46" s="70" t="e">
        <f t="shared" si="16"/>
        <v>#REF!</v>
      </c>
      <c r="N46" s="70" t="e">
        <f t="shared" si="16"/>
        <v>#REF!</v>
      </c>
      <c r="O46" s="67" t="e">
        <f t="shared" si="16"/>
        <v>#REF!</v>
      </c>
      <c r="P46" s="71" t="e">
        <f t="shared" si="16"/>
        <v>#REF!</v>
      </c>
      <c r="Q46" s="70" t="e">
        <f t="shared" si="16"/>
        <v>#REF!</v>
      </c>
      <c r="R46" s="70" t="e">
        <f t="shared" si="16"/>
        <v>#REF!</v>
      </c>
      <c r="S46" s="69" t="e">
        <f t="shared" si="16"/>
        <v>#REF!</v>
      </c>
      <c r="T46" s="68" t="e">
        <f t="shared" si="16"/>
        <v>#REF!</v>
      </c>
      <c r="U46" s="67" t="e">
        <f t="shared" si="16"/>
        <v>#REF!</v>
      </c>
      <c r="V46" s="66" t="e">
        <f t="shared" si="16"/>
        <v>#REF!</v>
      </c>
      <c r="W46" s="65" t="e">
        <f t="shared" si="16"/>
        <v>#REF!</v>
      </c>
      <c r="X46" s="64" t="e">
        <f>SUM(E46:W46)</f>
        <v>#REF!</v>
      </c>
      <c r="Y46" s="218"/>
      <c r="Z46" s="219"/>
    </row>
    <row r="47" spans="2:26" x14ac:dyDescent="0.15">
      <c r="B47" s="216"/>
      <c r="C47" s="224"/>
      <c r="D47" s="34" t="s">
        <v>28</v>
      </c>
      <c r="E47" s="170" t="e">
        <f>E45/$X$45</f>
        <v>#REF!</v>
      </c>
      <c r="F47" s="108" t="e">
        <f t="shared" ref="F47:W47" si="17">F45/$X$45</f>
        <v>#REF!</v>
      </c>
      <c r="G47" s="108" t="e">
        <f t="shared" si="17"/>
        <v>#REF!</v>
      </c>
      <c r="H47" s="108" t="e">
        <f t="shared" si="17"/>
        <v>#REF!</v>
      </c>
      <c r="I47" s="108" t="e">
        <f t="shared" si="17"/>
        <v>#REF!</v>
      </c>
      <c r="J47" s="108" t="e">
        <f t="shared" si="17"/>
        <v>#REF!</v>
      </c>
      <c r="K47" s="108" t="e">
        <f t="shared" si="17"/>
        <v>#REF!</v>
      </c>
      <c r="L47" s="108" t="e">
        <f t="shared" si="17"/>
        <v>#REF!</v>
      </c>
      <c r="M47" s="108" t="e">
        <f t="shared" si="17"/>
        <v>#REF!</v>
      </c>
      <c r="N47" s="108" t="e">
        <f t="shared" si="17"/>
        <v>#REF!</v>
      </c>
      <c r="O47" s="109" t="e">
        <f t="shared" si="17"/>
        <v>#REF!</v>
      </c>
      <c r="P47" s="110" t="e">
        <f t="shared" si="17"/>
        <v>#REF!</v>
      </c>
      <c r="Q47" s="108" t="e">
        <f t="shared" si="17"/>
        <v>#REF!</v>
      </c>
      <c r="R47" s="108" t="e">
        <f t="shared" si="17"/>
        <v>#REF!</v>
      </c>
      <c r="S47" s="111" t="e">
        <f t="shared" si="17"/>
        <v>#REF!</v>
      </c>
      <c r="T47" s="107" t="e">
        <f t="shared" si="17"/>
        <v>#REF!</v>
      </c>
      <c r="U47" s="109" t="e">
        <f t="shared" si="17"/>
        <v>#REF!</v>
      </c>
      <c r="V47" s="112" t="e">
        <f t="shared" si="17"/>
        <v>#REF!</v>
      </c>
      <c r="W47" s="113" t="e">
        <f t="shared" si="17"/>
        <v>#REF!</v>
      </c>
      <c r="X47" s="152" t="e">
        <f>SUM(E47:W47)</f>
        <v>#REF!</v>
      </c>
      <c r="Y47" s="220"/>
      <c r="Z47" s="221"/>
    </row>
    <row r="48" spans="2:26" x14ac:dyDescent="0.15">
      <c r="B48" s="216"/>
      <c r="C48" s="225" t="s">
        <v>61</v>
      </c>
      <c r="D48" s="33" t="s">
        <v>16</v>
      </c>
      <c r="E48" s="171">
        <f>E20+E40</f>
        <v>276</v>
      </c>
      <c r="F48" s="132">
        <f t="shared" ref="F48:W48" si="18">F20+F40</f>
        <v>40</v>
      </c>
      <c r="G48" s="132">
        <f t="shared" si="18"/>
        <v>69</v>
      </c>
      <c r="H48" s="132">
        <f t="shared" si="18"/>
        <v>32</v>
      </c>
      <c r="I48" s="132">
        <f t="shared" si="18"/>
        <v>15</v>
      </c>
      <c r="J48" s="132">
        <f t="shared" si="18"/>
        <v>2</v>
      </c>
      <c r="K48" s="132">
        <f t="shared" si="18"/>
        <v>12</v>
      </c>
      <c r="L48" s="132">
        <f t="shared" si="18"/>
        <v>11</v>
      </c>
      <c r="M48" s="132">
        <f t="shared" si="18"/>
        <v>3</v>
      </c>
      <c r="N48" s="132">
        <f t="shared" si="18"/>
        <v>22</v>
      </c>
      <c r="O48" s="133">
        <f t="shared" si="18"/>
        <v>44</v>
      </c>
      <c r="P48" s="134">
        <f t="shared" si="18"/>
        <v>30</v>
      </c>
      <c r="Q48" s="132">
        <f t="shared" si="18"/>
        <v>14</v>
      </c>
      <c r="R48" s="132">
        <f t="shared" si="18"/>
        <v>24</v>
      </c>
      <c r="S48" s="135">
        <f t="shared" si="18"/>
        <v>14</v>
      </c>
      <c r="T48" s="131">
        <f t="shared" si="18"/>
        <v>107</v>
      </c>
      <c r="U48" s="133">
        <f t="shared" si="18"/>
        <v>9</v>
      </c>
      <c r="V48" s="136">
        <f t="shared" si="18"/>
        <v>13</v>
      </c>
      <c r="W48" s="137">
        <f t="shared" si="18"/>
        <v>216</v>
      </c>
      <c r="X48" s="172">
        <f>X20+X40</f>
        <v>953</v>
      </c>
      <c r="Y48" s="220"/>
      <c r="Z48" s="221"/>
    </row>
    <row r="49" spans="2:26" x14ac:dyDescent="0.15">
      <c r="B49" s="216"/>
      <c r="C49" s="227"/>
      <c r="D49" s="32" t="s">
        <v>15</v>
      </c>
      <c r="E49" s="61" t="e">
        <f>IF(OR(E48=0,E48=""),"-",+E44/E48)</f>
        <v>#REF!</v>
      </c>
      <c r="F49" s="19" t="e">
        <f t="shared" ref="F49:X49" si="19">IF(OR(F48=0,F48=""),"-",+F44/F48)</f>
        <v>#REF!</v>
      </c>
      <c r="G49" s="19" t="e">
        <f t="shared" si="19"/>
        <v>#REF!</v>
      </c>
      <c r="H49" s="19" t="e">
        <f t="shared" si="19"/>
        <v>#REF!</v>
      </c>
      <c r="I49" s="19" t="e">
        <f>IF(OR(I48=0,I48=""),"-",+I44/I48)</f>
        <v>#REF!</v>
      </c>
      <c r="J49" s="19" t="e">
        <f t="shared" si="19"/>
        <v>#REF!</v>
      </c>
      <c r="K49" s="19" t="e">
        <f t="shared" si="19"/>
        <v>#REF!</v>
      </c>
      <c r="L49" s="19" t="e">
        <f t="shared" si="19"/>
        <v>#REF!</v>
      </c>
      <c r="M49" s="19" t="e">
        <f t="shared" si="19"/>
        <v>#REF!</v>
      </c>
      <c r="N49" s="19" t="e">
        <f t="shared" si="19"/>
        <v>#REF!</v>
      </c>
      <c r="O49" s="58" t="e">
        <f t="shared" si="19"/>
        <v>#REF!</v>
      </c>
      <c r="P49" s="60" t="e">
        <f t="shared" si="19"/>
        <v>#REF!</v>
      </c>
      <c r="Q49" s="19" t="e">
        <f t="shared" si="19"/>
        <v>#REF!</v>
      </c>
      <c r="R49" s="19" t="e">
        <f t="shared" si="19"/>
        <v>#REF!</v>
      </c>
      <c r="S49" s="59" t="e">
        <f t="shared" si="19"/>
        <v>#REF!</v>
      </c>
      <c r="T49" s="20" t="e">
        <f t="shared" si="19"/>
        <v>#REF!</v>
      </c>
      <c r="U49" s="58" t="e">
        <f t="shared" si="19"/>
        <v>#REF!</v>
      </c>
      <c r="V49" s="57" t="e">
        <f t="shared" si="19"/>
        <v>#REF!</v>
      </c>
      <c r="W49" s="56" t="e">
        <f t="shared" si="19"/>
        <v>#REF!</v>
      </c>
      <c r="X49" s="55" t="e">
        <f t="shared" si="19"/>
        <v>#REF!</v>
      </c>
      <c r="Y49" s="220"/>
      <c r="Z49" s="221"/>
    </row>
    <row r="50" spans="2:26" x14ac:dyDescent="0.15">
      <c r="B50" s="216"/>
      <c r="C50" s="227"/>
      <c r="D50" s="31" t="s">
        <v>28</v>
      </c>
      <c r="E50" s="173">
        <f>E22+E42</f>
        <v>422</v>
      </c>
      <c r="F50" s="102">
        <f t="shared" ref="F50:X50" si="20">F22+F42</f>
        <v>40</v>
      </c>
      <c r="G50" s="102">
        <f t="shared" si="20"/>
        <v>90</v>
      </c>
      <c r="H50" s="102">
        <f>H22+H42</f>
        <v>37</v>
      </c>
      <c r="I50" s="102">
        <f t="shared" si="20"/>
        <v>18</v>
      </c>
      <c r="J50" s="102">
        <f t="shared" si="20"/>
        <v>2</v>
      </c>
      <c r="K50" s="102">
        <f t="shared" si="20"/>
        <v>12</v>
      </c>
      <c r="L50" s="102">
        <f t="shared" si="20"/>
        <v>43</v>
      </c>
      <c r="M50" s="102">
        <f t="shared" si="20"/>
        <v>4</v>
      </c>
      <c r="N50" s="102">
        <f t="shared" si="20"/>
        <v>212</v>
      </c>
      <c r="O50" s="103">
        <f t="shared" si="20"/>
        <v>363</v>
      </c>
      <c r="P50" s="104">
        <f t="shared" si="20"/>
        <v>38</v>
      </c>
      <c r="Q50" s="102">
        <f t="shared" si="20"/>
        <v>20</v>
      </c>
      <c r="R50" s="102">
        <f t="shared" si="20"/>
        <v>24</v>
      </c>
      <c r="S50" s="174">
        <f t="shared" si="20"/>
        <v>125</v>
      </c>
      <c r="T50" s="101">
        <f t="shared" si="20"/>
        <v>127</v>
      </c>
      <c r="U50" s="103">
        <f t="shared" si="20"/>
        <v>9</v>
      </c>
      <c r="V50" s="105">
        <f t="shared" si="20"/>
        <v>13</v>
      </c>
      <c r="W50" s="106">
        <f t="shared" si="20"/>
        <v>292</v>
      </c>
      <c r="X50" s="3">
        <f t="shared" si="20"/>
        <v>1891</v>
      </c>
      <c r="Y50" s="220"/>
      <c r="Z50" s="221"/>
    </row>
    <row r="51" spans="2:26" ht="14.25" thickBot="1" x14ac:dyDescent="0.2">
      <c r="B51" s="217"/>
      <c r="C51" s="228"/>
      <c r="D51" s="30" t="s">
        <v>27</v>
      </c>
      <c r="E51" s="197" t="e">
        <f>IF(OR(E50=0,E50=""),"-",+E45/E50)</f>
        <v>#REF!</v>
      </c>
      <c r="F51" s="198" t="e">
        <f t="shared" ref="F51:X51" si="21">IF(OR(F50=0,F50=""),"-",+F45/F50)</f>
        <v>#REF!</v>
      </c>
      <c r="G51" s="198" t="e">
        <f t="shared" si="21"/>
        <v>#REF!</v>
      </c>
      <c r="H51" s="198" t="e">
        <f t="shared" si="21"/>
        <v>#REF!</v>
      </c>
      <c r="I51" s="198" t="e">
        <f t="shared" si="21"/>
        <v>#REF!</v>
      </c>
      <c r="J51" s="198" t="e">
        <f t="shared" si="21"/>
        <v>#REF!</v>
      </c>
      <c r="K51" s="198" t="e">
        <f t="shared" si="21"/>
        <v>#REF!</v>
      </c>
      <c r="L51" s="198" t="e">
        <f t="shared" si="21"/>
        <v>#REF!</v>
      </c>
      <c r="M51" s="198" t="e">
        <f t="shared" si="21"/>
        <v>#REF!</v>
      </c>
      <c r="N51" s="198" t="e">
        <f t="shared" si="21"/>
        <v>#REF!</v>
      </c>
      <c r="O51" s="199" t="e">
        <f t="shared" si="21"/>
        <v>#REF!</v>
      </c>
      <c r="P51" s="200" t="e">
        <f t="shared" si="21"/>
        <v>#REF!</v>
      </c>
      <c r="Q51" s="198" t="e">
        <f t="shared" si="21"/>
        <v>#REF!</v>
      </c>
      <c r="R51" s="198" t="e">
        <f t="shared" si="21"/>
        <v>#REF!</v>
      </c>
      <c r="S51" s="201" t="e">
        <f t="shared" si="21"/>
        <v>#REF!</v>
      </c>
      <c r="T51" s="202" t="e">
        <f t="shared" si="21"/>
        <v>#REF!</v>
      </c>
      <c r="U51" s="199" t="e">
        <f t="shared" si="21"/>
        <v>#REF!</v>
      </c>
      <c r="V51" s="203" t="e">
        <f t="shared" si="21"/>
        <v>#REF!</v>
      </c>
      <c r="W51" s="204" t="e">
        <f t="shared" si="21"/>
        <v>#REF!</v>
      </c>
      <c r="X51" s="205" t="e">
        <f t="shared" si="21"/>
        <v>#REF!</v>
      </c>
      <c r="Y51" s="222"/>
      <c r="Z51" s="223"/>
    </row>
    <row r="53" spans="2:26" x14ac:dyDescent="0.15">
      <c r="C53" t="s">
        <v>52</v>
      </c>
      <c r="D53" s="206" t="s">
        <v>16</v>
      </c>
      <c r="E53" s="207" t="e">
        <f>E44-E48</f>
        <v>#REF!</v>
      </c>
      <c r="F53" s="207" t="e">
        <f t="shared" ref="F53:X53" si="22">F44-F48</f>
        <v>#REF!</v>
      </c>
      <c r="G53" s="207" t="e">
        <f t="shared" si="22"/>
        <v>#REF!</v>
      </c>
      <c r="H53" s="207" t="e">
        <f t="shared" si="22"/>
        <v>#REF!</v>
      </c>
      <c r="I53" s="207" t="e">
        <f t="shared" si="22"/>
        <v>#REF!</v>
      </c>
      <c r="J53" s="207" t="e">
        <f t="shared" si="22"/>
        <v>#REF!</v>
      </c>
      <c r="K53" s="207" t="e">
        <f t="shared" si="22"/>
        <v>#REF!</v>
      </c>
      <c r="L53" s="207" t="e">
        <f t="shared" si="22"/>
        <v>#REF!</v>
      </c>
      <c r="M53" s="207" t="e">
        <f t="shared" si="22"/>
        <v>#REF!</v>
      </c>
      <c r="N53" s="207" t="e">
        <f t="shared" si="22"/>
        <v>#REF!</v>
      </c>
      <c r="O53" s="207" t="e">
        <f t="shared" si="22"/>
        <v>#REF!</v>
      </c>
      <c r="P53" s="207" t="e">
        <f t="shared" si="22"/>
        <v>#REF!</v>
      </c>
      <c r="Q53" s="207" t="e">
        <f t="shared" si="22"/>
        <v>#REF!</v>
      </c>
      <c r="R53" s="207" t="e">
        <f t="shared" si="22"/>
        <v>#REF!</v>
      </c>
      <c r="S53" s="207" t="e">
        <f t="shared" si="22"/>
        <v>#REF!</v>
      </c>
      <c r="T53" s="207" t="e">
        <f t="shared" si="22"/>
        <v>#REF!</v>
      </c>
      <c r="U53" s="207" t="e">
        <f t="shared" si="22"/>
        <v>#REF!</v>
      </c>
      <c r="V53" s="207" t="e">
        <f t="shared" si="22"/>
        <v>#REF!</v>
      </c>
      <c r="W53" s="207" t="e">
        <f t="shared" si="22"/>
        <v>#REF!</v>
      </c>
      <c r="X53" s="207" t="e">
        <f t="shared" si="22"/>
        <v>#REF!</v>
      </c>
    </row>
    <row r="54" spans="2:26" x14ac:dyDescent="0.15">
      <c r="D54" s="206" t="s">
        <v>28</v>
      </c>
      <c r="E54" s="207" t="e">
        <f>E45-E50</f>
        <v>#REF!</v>
      </c>
      <c r="F54" s="207" t="e">
        <f t="shared" ref="F54:X54" si="23">F45-F50</f>
        <v>#REF!</v>
      </c>
      <c r="G54" s="207" t="e">
        <f t="shared" si="23"/>
        <v>#REF!</v>
      </c>
      <c r="H54" s="207" t="e">
        <f t="shared" si="23"/>
        <v>#REF!</v>
      </c>
      <c r="I54" s="207" t="e">
        <f t="shared" si="23"/>
        <v>#REF!</v>
      </c>
      <c r="J54" s="207" t="e">
        <f t="shared" si="23"/>
        <v>#REF!</v>
      </c>
      <c r="K54" s="207" t="e">
        <f t="shared" si="23"/>
        <v>#REF!</v>
      </c>
      <c r="L54" s="207" t="e">
        <f t="shared" si="23"/>
        <v>#REF!</v>
      </c>
      <c r="M54" s="207" t="e">
        <f t="shared" si="23"/>
        <v>#REF!</v>
      </c>
      <c r="N54" s="207" t="e">
        <f t="shared" si="23"/>
        <v>#REF!</v>
      </c>
      <c r="O54" s="207" t="e">
        <f t="shared" si="23"/>
        <v>#REF!</v>
      </c>
      <c r="P54" s="207" t="e">
        <f t="shared" si="23"/>
        <v>#REF!</v>
      </c>
      <c r="Q54" s="207" t="e">
        <f t="shared" si="23"/>
        <v>#REF!</v>
      </c>
      <c r="R54" s="207" t="e">
        <f t="shared" si="23"/>
        <v>#REF!</v>
      </c>
      <c r="S54" s="207" t="e">
        <f t="shared" si="23"/>
        <v>#REF!</v>
      </c>
      <c r="T54" s="207" t="e">
        <f t="shared" si="23"/>
        <v>#REF!</v>
      </c>
      <c r="U54" s="207" t="e">
        <f t="shared" si="23"/>
        <v>#REF!</v>
      </c>
      <c r="V54" s="207" t="e">
        <f t="shared" si="23"/>
        <v>#REF!</v>
      </c>
      <c r="W54" s="207" t="e">
        <f t="shared" si="23"/>
        <v>#REF!</v>
      </c>
      <c r="X54" s="207" t="e">
        <f t="shared" si="23"/>
        <v>#REF!</v>
      </c>
    </row>
    <row r="59" spans="2:26" x14ac:dyDescent="0.15">
      <c r="L59" t="s">
        <v>54</v>
      </c>
      <c r="N59" s="208" t="e">
        <f>SUM(I45,K45:W45)</f>
        <v>#REF!</v>
      </c>
      <c r="O59" t="s">
        <v>58</v>
      </c>
      <c r="P59" s="208">
        <f>SUM(I50,K50:W50)</f>
        <v>1300</v>
      </c>
    </row>
    <row r="60" spans="2:26" x14ac:dyDescent="0.15">
      <c r="L60" t="s">
        <v>55</v>
      </c>
      <c r="N60" s="209" t="e">
        <f>N59/X45*100</f>
        <v>#REF!</v>
      </c>
    </row>
    <row r="61" spans="2:26" x14ac:dyDescent="0.15">
      <c r="L61" t="s">
        <v>56</v>
      </c>
      <c r="N61" t="e">
        <f>N59/P59*100</f>
        <v>#REF!</v>
      </c>
    </row>
    <row r="62" spans="2:26" x14ac:dyDescent="0.15">
      <c r="L62" t="s">
        <v>57</v>
      </c>
      <c r="N62" s="208" t="e">
        <f>N59-P59</f>
        <v>#REF!</v>
      </c>
    </row>
  </sheetData>
  <mergeCells count="36">
    <mergeCell ref="X2:X3"/>
    <mergeCell ref="Z2:Z3"/>
    <mergeCell ref="Y2:Y3"/>
    <mergeCell ref="B2:C3"/>
    <mergeCell ref="C4:C5"/>
    <mergeCell ref="D2:D3"/>
    <mergeCell ref="E2:O2"/>
    <mergeCell ref="P2:S2"/>
    <mergeCell ref="T2:U2"/>
    <mergeCell ref="W2:W3"/>
    <mergeCell ref="C20:C23"/>
    <mergeCell ref="B4:B23"/>
    <mergeCell ref="Y18:Z23"/>
    <mergeCell ref="C8:C9"/>
    <mergeCell ref="C10:C11"/>
    <mergeCell ref="C12:C13"/>
    <mergeCell ref="C14:C15"/>
    <mergeCell ref="C16:C17"/>
    <mergeCell ref="C18:C19"/>
    <mergeCell ref="C6:C7"/>
    <mergeCell ref="B24:B43"/>
    <mergeCell ref="B44:B51"/>
    <mergeCell ref="Y46:Z51"/>
    <mergeCell ref="Y38:Z43"/>
    <mergeCell ref="C34:C35"/>
    <mergeCell ref="C36:C37"/>
    <mergeCell ref="C38:C39"/>
    <mergeCell ref="C40:C43"/>
    <mergeCell ref="C48:C51"/>
    <mergeCell ref="C44:C45"/>
    <mergeCell ref="C46:C47"/>
    <mergeCell ref="C24:C25"/>
    <mergeCell ref="C26:C27"/>
    <mergeCell ref="C28:C29"/>
    <mergeCell ref="C30:C31"/>
    <mergeCell ref="C32:C33"/>
  </mergeCells>
  <phoneticPr fontId="2"/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&amp;L&amp;"-,太字"&amp;16
令和３年（２０２１年）度上期胆振管内訪日外国人宿泊者数調査結果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外国人（国・地域、月別）</vt:lpstr>
      <vt:lpstr>'外国人（国・地域、月別）'!Print_Area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高橋＿優弥</cp:lastModifiedBy>
  <cp:lastPrinted>2022-01-18T06:28:50Z</cp:lastPrinted>
  <dcterms:created xsi:type="dcterms:W3CDTF">2015-05-18T13:27:38Z</dcterms:created>
  <dcterms:modified xsi:type="dcterms:W3CDTF">2022-02-02T05:57:11Z</dcterms:modified>
</cp:coreProperties>
</file>