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HP\R2\hp\"/>
    </mc:Choice>
  </mc:AlternateContent>
  <bookViews>
    <workbookView xWindow="0" yWindow="0" windowWidth="15345" windowHeight="4455" tabRatio="910" activeTab="2"/>
  </bookViews>
  <sheets>
    <sheet name="訪日外国人（①市町村、国・地域別）" sheetId="15" r:id="rId1"/>
    <sheet name="外国人（市町村、月別）" sheetId="16" r:id="rId2"/>
    <sheet name="外国人（国・地域、月別）" sheetId="17" r:id="rId3"/>
  </sheets>
  <definedNames>
    <definedName name="_xlnm.Print_Area" localSheetId="2">'外国人（国・地域、月別）'!$B$1:$Z$51</definedName>
    <definedName name="_xlnm.Print_Area" localSheetId="1">'外国人（市町村、月別）'!$B$1:$X$30</definedName>
    <definedName name="_xlnm.Print_Area" localSheetId="0">'訪日外国人（①市町村、国・地域別）'!$A$1:$Y$114</definedName>
    <definedName name="_xlnm.Print_Titles" localSheetId="0">'訪日外国人（①市町村、国・地域別）'!$1:$5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7" l="1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N59" i="17"/>
  <c r="N60" i="17" s="1"/>
  <c r="P59" i="17"/>
  <c r="N62" i="17" l="1"/>
  <c r="N61" i="17"/>
  <c r="AB28" i="15"/>
  <c r="AB29" i="15" l="1"/>
  <c r="AB88" i="15"/>
  <c r="AB89" i="15"/>
  <c r="AB113" i="15"/>
  <c r="AB112" i="15"/>
  <c r="Z75" i="15" l="1"/>
  <c r="AA75" i="15" s="1"/>
  <c r="Z74" i="15"/>
  <c r="AA74" i="15" s="1"/>
  <c r="Z73" i="15"/>
  <c r="AA73" i="15" s="1"/>
  <c r="Z72" i="15"/>
  <c r="AA72" i="15" s="1"/>
  <c r="Z71" i="15"/>
  <c r="AA71" i="15" s="1"/>
  <c r="Z70" i="15"/>
  <c r="AA70" i="15" s="1"/>
  <c r="Z69" i="15"/>
  <c r="AA69" i="15" s="1"/>
  <c r="Z68" i="15"/>
  <c r="AA68" i="15" s="1"/>
  <c r="Z67" i="15"/>
  <c r="AA67" i="15" s="1"/>
  <c r="Z66" i="15"/>
  <c r="AA66" i="15" s="1"/>
  <c r="Z65" i="15"/>
  <c r="Z64" i="15"/>
  <c r="Z63" i="15"/>
  <c r="Z62" i="15"/>
  <c r="AA62" i="15"/>
  <c r="Z61" i="15"/>
  <c r="Z60" i="15"/>
  <c r="AA60" i="15"/>
  <c r="Z59" i="15"/>
  <c r="AA59" i="15"/>
  <c r="Z58" i="15"/>
  <c r="AA58" i="15"/>
  <c r="Z57" i="15"/>
  <c r="AA57" i="15"/>
  <c r="Z56" i="15"/>
  <c r="AA56" i="15"/>
  <c r="Z55" i="15"/>
  <c r="AA55" i="15"/>
  <c r="Z54" i="15"/>
  <c r="AA54" i="15"/>
  <c r="Z53" i="15"/>
  <c r="AA53" i="15"/>
  <c r="Z52" i="15"/>
  <c r="AA52" i="15"/>
  <c r="AA51" i="15"/>
  <c r="AA50" i="15"/>
  <c r="AA49" i="15"/>
  <c r="AA48" i="15"/>
  <c r="AA42" i="15"/>
  <c r="AA29" i="15"/>
  <c r="AA28" i="15"/>
  <c r="AA27" i="15"/>
  <c r="AA26" i="15"/>
  <c r="AA21" i="15"/>
  <c r="AA20" i="15"/>
  <c r="AA19" i="15"/>
  <c r="AA18" i="15"/>
  <c r="AA17" i="15"/>
  <c r="AA16" i="15"/>
  <c r="AA13" i="15"/>
  <c r="AA12" i="15"/>
  <c r="AA11" i="15"/>
  <c r="AA10" i="15"/>
  <c r="AA9" i="15"/>
  <c r="AA8" i="15"/>
  <c r="AA7" i="15"/>
  <c r="AA6" i="15"/>
  <c r="Z77" i="15" l="1"/>
  <c r="AA77" i="15" s="1"/>
  <c r="Z76" i="15"/>
  <c r="AA76" i="15" s="1"/>
  <c r="AA64" i="15"/>
  <c r="AA61" i="15"/>
  <c r="AA63" i="15"/>
  <c r="AA43" i="15"/>
  <c r="AA37" i="15"/>
  <c r="AA35" i="15"/>
  <c r="AA33" i="15"/>
  <c r="AA41" i="15"/>
  <c r="AA45" i="15"/>
  <c r="AA31" i="15"/>
  <c r="AA39" i="15"/>
  <c r="AA44" i="15"/>
  <c r="AA30" i="15"/>
  <c r="AA32" i="15"/>
  <c r="AA34" i="15"/>
  <c r="AA36" i="15"/>
  <c r="AA38" i="15"/>
  <c r="AA40" i="15"/>
  <c r="AA65" i="15"/>
  <c r="I119" i="15" l="1"/>
  <c r="K116" i="15"/>
  <c r="AA47" i="15"/>
  <c r="AA46" i="15"/>
  <c r="D115" i="15" l="1"/>
  <c r="M115" i="15"/>
  <c r="F115" i="15"/>
  <c r="V115" i="15"/>
  <c r="G115" i="15"/>
  <c r="S115" i="15"/>
  <c r="T115" i="15"/>
  <c r="O115" i="15"/>
  <c r="L115" i="15"/>
  <c r="Q115" i="15"/>
  <c r="J115" i="15"/>
  <c r="H115" i="15"/>
  <c r="K115" i="15"/>
  <c r="I115" i="15"/>
  <c r="E115" i="15"/>
  <c r="U115" i="15"/>
  <c r="N115" i="15"/>
  <c r="P115" i="15"/>
  <c r="R115" i="15"/>
  <c r="K117" i="15"/>
</calcChain>
</file>

<file path=xl/sharedStrings.xml><?xml version="1.0" encoding="utf-8"?>
<sst xmlns="http://schemas.openxmlformats.org/spreadsheetml/2006/main" count="394" uniqueCount="139">
  <si>
    <t>（単位：人、％）</t>
    <rPh sb="1" eb="3">
      <t>タンイ</t>
    </rPh>
    <rPh sb="4" eb="5">
      <t>ニン</t>
    </rPh>
    <phoneticPr fontId="4"/>
  </si>
  <si>
    <t>市町</t>
    <rPh sb="0" eb="2">
      <t>シチョウ</t>
    </rPh>
    <phoneticPr fontId="4"/>
  </si>
  <si>
    <t>区分</t>
    <rPh sb="0" eb="2">
      <t>クブン</t>
    </rPh>
    <phoneticPr fontId="4"/>
  </si>
  <si>
    <t>アジア</t>
    <phoneticPr fontId="4"/>
  </si>
  <si>
    <t>ヨーロッパ</t>
    <phoneticPr fontId="4"/>
  </si>
  <si>
    <t>北米</t>
    <rPh sb="0" eb="2">
      <t>ホクベイ</t>
    </rPh>
    <phoneticPr fontId="4"/>
  </si>
  <si>
    <r>
      <rPr>
        <sz val="14"/>
        <rFont val="ＭＳ Ｐゴシック"/>
        <family val="3"/>
        <charset val="128"/>
      </rPr>
      <t>オセアニア</t>
    </r>
    <phoneticPr fontId="4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</si>
  <si>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4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</si>
  <si>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</si>
  <si>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4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</si>
  <si>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4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</si>
  <si>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</si>
  <si>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</si>
  <si>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4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</si>
  <si>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4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</si>
  <si>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4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</si>
  <si>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4"/>
  </si>
  <si>
    <r>
      <rPr>
        <sz val="14"/>
        <rFont val="ＭＳ Ｐゴシック"/>
        <family val="3"/>
        <charset val="128"/>
      </rPr>
      <t>シンガポール</t>
    </r>
    <phoneticPr fontId="4"/>
  </si>
  <si>
    <r>
      <rPr>
        <sz val="14"/>
        <rFont val="ＭＳ Ｐゴシック"/>
        <family val="3"/>
        <charset val="128"/>
      </rPr>
      <t>マレーシア</t>
    </r>
    <phoneticPr fontId="4"/>
  </si>
  <si>
    <r>
      <rPr>
        <sz val="14"/>
        <rFont val="ＭＳ Ｐゴシック"/>
        <family val="3"/>
        <charset val="128"/>
      </rPr>
      <t>タイ</t>
    </r>
    <phoneticPr fontId="4"/>
  </si>
  <si>
    <r>
      <rPr>
        <sz val="14"/>
        <rFont val="ＭＳ Ｐゴシック"/>
        <family val="3"/>
        <charset val="128"/>
      </rPr>
      <t>インド</t>
    </r>
    <phoneticPr fontId="4"/>
  </si>
  <si>
    <t>インドネシア</t>
    <phoneticPr fontId="4"/>
  </si>
  <si>
    <t>フィリピン</t>
    <phoneticPr fontId="4"/>
  </si>
  <si>
    <t>ベトナム</t>
    <phoneticPr fontId="4"/>
  </si>
  <si>
    <r>
      <rPr>
        <sz val="14"/>
        <rFont val="ＭＳ Ｐゴシック"/>
        <family val="3"/>
        <charset val="128"/>
      </rPr>
      <t>ロシア</t>
    </r>
    <phoneticPr fontId="4"/>
  </si>
  <si>
    <r>
      <rPr>
        <sz val="14"/>
        <rFont val="ＭＳ Ｐゴシック"/>
        <family val="3"/>
        <charset val="128"/>
      </rPr>
      <t>イギリス</t>
    </r>
    <phoneticPr fontId="4"/>
  </si>
  <si>
    <r>
      <rPr>
        <sz val="14"/>
        <rFont val="ＭＳ Ｐゴシック"/>
        <family val="3"/>
        <charset val="128"/>
      </rPr>
      <t>フランス</t>
    </r>
    <phoneticPr fontId="4"/>
  </si>
  <si>
    <r>
      <rPr>
        <sz val="14"/>
        <rFont val="ＭＳ Ｐゴシック"/>
        <family val="3"/>
        <charset val="128"/>
      </rPr>
      <t>ドイツ</t>
    </r>
    <phoneticPr fontId="4"/>
  </si>
  <si>
    <r>
      <rPr>
        <sz val="14"/>
        <rFont val="ＭＳ Ｐゴシック"/>
        <family val="3"/>
        <charset val="128"/>
      </rPr>
      <t>アメリカ</t>
    </r>
    <phoneticPr fontId="4"/>
  </si>
  <si>
    <r>
      <rPr>
        <sz val="14"/>
        <rFont val="ＭＳ Ｐゴシック"/>
        <family val="3"/>
        <charset val="128"/>
      </rPr>
      <t>カナダ</t>
    </r>
    <phoneticPr fontId="4"/>
  </si>
  <si>
    <r>
      <rPr>
        <sz val="14"/>
        <rFont val="ＭＳ Ｐゴシック"/>
        <family val="3"/>
        <charset val="128"/>
      </rPr>
      <t>オーストラリア</t>
    </r>
    <phoneticPr fontId="4"/>
  </si>
  <si>
    <t>上期</t>
    <rPh sb="0" eb="2">
      <t>カミキ</t>
    </rPh>
    <phoneticPr fontId="4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</si>
  <si>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4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</si>
  <si>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4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</si>
  <si>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4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</si>
  <si>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4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</si>
  <si>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</si>
  <si>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</si>
  <si>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4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</si>
  <si>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4"/>
  </si>
  <si>
    <t>豊浦町</t>
    <rPh sb="0" eb="3">
      <t>トヨウラチョウ</t>
    </rPh>
    <phoneticPr fontId="4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</si>
  <si>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</si>
  <si>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4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</si>
  <si>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4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</si>
  <si>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4"/>
  </si>
  <si>
    <t>安平町</t>
    <rPh sb="0" eb="3">
      <t>アビラチョウ</t>
    </rPh>
    <phoneticPr fontId="4"/>
  </si>
  <si>
    <t>厚真町</t>
    <rPh sb="0" eb="3">
      <t>アツマチョウ</t>
    </rPh>
    <phoneticPr fontId="4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</si>
  <si>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4"/>
  </si>
  <si>
    <t>振興局計</t>
    <rPh sb="0" eb="3">
      <t>シンコウキョク</t>
    </rPh>
    <rPh sb="3" eb="4">
      <t>ケイ</t>
    </rPh>
    <phoneticPr fontId="4"/>
  </si>
  <si>
    <t>下期</t>
    <rPh sb="0" eb="2">
      <t>シモキ</t>
    </rPh>
    <phoneticPr fontId="4"/>
  </si>
  <si>
    <t>年度計</t>
    <rPh sb="0" eb="2">
      <t>ネンド</t>
    </rPh>
    <rPh sb="2" eb="3">
      <t>ケイ</t>
    </rPh>
    <phoneticPr fontId="4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</si>
  <si>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4"/>
  </si>
  <si>
    <t>令和2年（２０２０年）度胆振管内訪日外国人宿泊者数調査結果</t>
    <rPh sb="0" eb="2">
      <t>レイワ</t>
    </rPh>
    <rPh sb="3" eb="4">
      <t>ネン</t>
    </rPh>
    <rPh sb="9" eb="10">
      <t>ネン</t>
    </rPh>
    <rPh sb="11" eb="12">
      <t>ド</t>
    </rPh>
    <rPh sb="12" eb="14">
      <t>イブリ</t>
    </rPh>
    <rPh sb="14" eb="16">
      <t>カンナイ</t>
    </rPh>
    <rPh sb="16" eb="18">
      <t>ホウニチ</t>
    </rPh>
    <rPh sb="18" eb="21">
      <t>ガイコクジン</t>
    </rPh>
    <rPh sb="21" eb="24">
      <t>シュクハクシャ</t>
    </rPh>
    <rPh sb="24" eb="25">
      <t>スウ</t>
    </rPh>
    <rPh sb="25" eb="27">
      <t>チョウサ</t>
    </rPh>
    <rPh sb="27" eb="29">
      <t>ケッカ</t>
    </rPh>
    <phoneticPr fontId="4"/>
  </si>
  <si>
    <t>-</t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</si>
  <si>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</si>
  <si>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</si>
  <si>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</si>
  <si>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宿泊客数</t>
    <rPh sb="0" eb="2">
      <t>シュクハク</t>
    </rPh>
    <rPh sb="2" eb="4">
      <t>キャクスウ</t>
    </rPh>
    <phoneticPr fontId="2"/>
  </si>
  <si>
    <t>前年度</t>
    <rPh sb="0" eb="3">
      <t>ゼンネンド</t>
    </rPh>
    <phoneticPr fontId="2"/>
  </si>
  <si>
    <t>振興局計</t>
    <rPh sb="0" eb="3">
      <t>シンコウキョク</t>
    </rPh>
    <rPh sb="3" eb="4">
      <t>ケイ</t>
    </rPh>
    <phoneticPr fontId="2"/>
  </si>
  <si>
    <t>むかわ町</t>
    <rPh sb="3" eb="4">
      <t>チョウ</t>
    </rPh>
    <phoneticPr fontId="2"/>
  </si>
  <si>
    <t>厚真町</t>
    <rPh sb="0" eb="3">
      <t>アツマチョウ</t>
    </rPh>
    <phoneticPr fontId="2"/>
  </si>
  <si>
    <t>安平町</t>
    <rPh sb="0" eb="3">
      <t>アビラチョウ</t>
    </rPh>
    <phoneticPr fontId="2"/>
  </si>
  <si>
    <t>白老町</t>
    <rPh sb="0" eb="3">
      <t>シラオイチョウ</t>
    </rPh>
    <phoneticPr fontId="2"/>
  </si>
  <si>
    <t>壮瞥町</t>
    <rPh sb="0" eb="3">
      <t>ソウベツチョウ</t>
    </rPh>
    <phoneticPr fontId="2"/>
  </si>
  <si>
    <t>洞爺湖町</t>
    <rPh sb="0" eb="4">
      <t>トウヤコチョウ</t>
    </rPh>
    <phoneticPr fontId="2"/>
  </si>
  <si>
    <t>豊浦町</t>
    <rPh sb="0" eb="3">
      <t>トヨウラチョウ</t>
    </rPh>
    <phoneticPr fontId="2"/>
  </si>
  <si>
    <t>伊達市</t>
    <rPh sb="0" eb="3">
      <t>ダテシ</t>
    </rPh>
    <phoneticPr fontId="2"/>
  </si>
  <si>
    <t>登別市</t>
    <rPh sb="0" eb="3">
      <t>ノボリベツシ</t>
    </rPh>
    <phoneticPr fontId="2"/>
  </si>
  <si>
    <t>苫小牧市</t>
    <rPh sb="0" eb="3">
      <t>トマコマイ</t>
    </rPh>
    <rPh sb="3" eb="4">
      <t>シ</t>
    </rPh>
    <phoneticPr fontId="2"/>
  </si>
  <si>
    <t>室蘭市</t>
    <rPh sb="0" eb="3">
      <t>ムロランシ</t>
    </rPh>
    <phoneticPr fontId="2"/>
  </si>
  <si>
    <t>前年度比</t>
    <rPh sb="0" eb="4">
      <t>ゼンネンドヒ</t>
    </rPh>
    <phoneticPr fontId="2"/>
  </si>
  <si>
    <t>前年度計</t>
    <rPh sb="0" eb="3">
      <t>ゼンネンド</t>
    </rPh>
    <rPh sb="3" eb="4">
      <t>ケイ</t>
    </rPh>
    <phoneticPr fontId="2"/>
  </si>
  <si>
    <t>年度計</t>
    <rPh sb="0" eb="3">
      <t>ネンドケイ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</si>
  <si>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</si>
  <si>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前年同期計</t>
    <rPh sb="0" eb="2">
      <t>ゼンネン</t>
    </rPh>
    <rPh sb="2" eb="4">
      <t>ドウキ</t>
    </rPh>
    <rPh sb="4" eb="5">
      <t>ケイ</t>
    </rPh>
    <phoneticPr fontId="2"/>
  </si>
  <si>
    <t>下期計</t>
    <rPh sb="0" eb="2">
      <t>シモキ</t>
    </rPh>
    <rPh sb="2" eb="3">
      <t>ケイ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</si>
  <si>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</si>
  <si>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</si>
  <si>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</si>
  <si>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  <rPh sb="2" eb="3">
      <t>ガツ</t>
    </rPh>
    <phoneticPr fontId="2"/>
  </si>
  <si>
    <t>11月</t>
    <rPh sb="2" eb="3">
      <t>ガツ</t>
    </rPh>
    <phoneticPr fontId="2"/>
  </si>
  <si>
    <t>10月</t>
    <rPh sb="2" eb="3">
      <t>ガツ</t>
    </rPh>
    <phoneticPr fontId="2"/>
  </si>
  <si>
    <t>上期計</t>
    <rPh sb="0" eb="2">
      <t>カミキ</t>
    </rPh>
    <rPh sb="2" eb="3">
      <t>ケイ</t>
    </rPh>
    <phoneticPr fontId="2"/>
  </si>
  <si>
    <t>9月</t>
  </si>
  <si>
    <t>8月</t>
  </si>
  <si>
    <t>7月</t>
  </si>
  <si>
    <t>6月</t>
  </si>
  <si>
    <t>5月</t>
    <rPh sb="1" eb="2">
      <t>ガツ</t>
    </rPh>
    <phoneticPr fontId="2"/>
  </si>
  <si>
    <t>4月</t>
    <rPh sb="1" eb="2">
      <t>ガツ</t>
    </rPh>
    <phoneticPr fontId="2"/>
  </si>
  <si>
    <t>区分</t>
    <rPh sb="0" eb="2">
      <t>クブン</t>
    </rPh>
    <phoneticPr fontId="2"/>
  </si>
  <si>
    <t>市町村</t>
    <rPh sb="0" eb="3">
      <t>シチョウソン</t>
    </rPh>
    <phoneticPr fontId="2"/>
  </si>
  <si>
    <t>(単位：人、％)</t>
    <rPh sb="1" eb="3">
      <t>タンイ</t>
    </rPh>
    <rPh sb="4" eb="5">
      <t>ニン</t>
    </rPh>
    <phoneticPr fontId="2"/>
  </si>
  <si>
    <t>２．市町村、月別</t>
    <rPh sb="2" eb="5">
      <t>シチョウソン</t>
    </rPh>
    <rPh sb="6" eb="8">
      <t>ツキベツ</t>
    </rPh>
    <phoneticPr fontId="2"/>
  </si>
  <si>
    <t>前年度からの増減</t>
    <rPh sb="0" eb="3">
      <t>ゼンネンド</t>
    </rPh>
    <rPh sb="6" eb="8">
      <t>ゾウゲン</t>
    </rPh>
    <phoneticPr fontId="2"/>
  </si>
  <si>
    <t>対前年度比</t>
    <rPh sb="0" eb="1">
      <t>タイ</t>
    </rPh>
    <rPh sb="1" eb="5">
      <t>ゼンネンドヒ</t>
    </rPh>
    <phoneticPr fontId="2"/>
  </si>
  <si>
    <t>構成比</t>
    <rPh sb="0" eb="3">
      <t>コウセイヒ</t>
    </rPh>
    <phoneticPr fontId="2"/>
  </si>
  <si>
    <t>その他前</t>
    <rPh sb="2" eb="3">
      <t>タ</t>
    </rPh>
    <rPh sb="3" eb="4">
      <t>マエ</t>
    </rPh>
    <phoneticPr fontId="2"/>
  </si>
  <si>
    <t>その他（5位まで以外</t>
    <rPh sb="2" eb="3">
      <t>タ</t>
    </rPh>
    <rPh sb="5" eb="6">
      <t>イ</t>
    </rPh>
    <rPh sb="8" eb="10">
      <t>イガイ</t>
    </rPh>
    <phoneticPr fontId="2"/>
  </si>
  <si>
    <t>宿泊客延数</t>
    <rPh sb="0" eb="3">
      <t>シュクハクキャク</t>
    </rPh>
    <rPh sb="3" eb="5">
      <t>ノベスウ</t>
    </rPh>
    <phoneticPr fontId="2"/>
  </si>
  <si>
    <t>増減</t>
    <rPh sb="0" eb="2">
      <t>ゾウゲン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</si>
  <si>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</si>
  <si>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前年度計
(R1)</t>
    <rPh sb="0" eb="3">
      <t>ゼンネンド</t>
    </rPh>
    <rPh sb="3" eb="4">
      <t>ケイ</t>
    </rPh>
    <phoneticPr fontId="2"/>
  </si>
  <si>
    <t>前年度
(R1)
下期</t>
    <rPh sb="0" eb="3">
      <t>ゼンネンド</t>
    </rPh>
    <rPh sb="9" eb="11">
      <t>シモキ</t>
    </rPh>
    <phoneticPr fontId="2"/>
  </si>
  <si>
    <t>下期</t>
    <rPh sb="0" eb="2">
      <t>シモキ</t>
    </rPh>
    <phoneticPr fontId="2"/>
  </si>
  <si>
    <t>前年度
(R1)
上期</t>
    <rPh sb="0" eb="3">
      <t>ゼンネンド</t>
    </rPh>
    <rPh sb="9" eb="11">
      <t>カミキ</t>
    </rPh>
    <phoneticPr fontId="2"/>
  </si>
  <si>
    <t>9月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</si>
  <si>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</si>
  <si>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</si>
  <si>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</si>
  <si>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4月</t>
    <rPh sb="1" eb="2">
      <t>ツキ</t>
    </rPh>
    <phoneticPr fontId="2"/>
  </si>
  <si>
    <t>上期</t>
    <rPh sb="0" eb="2">
      <t>カミキ</t>
    </rPh>
    <phoneticPr fontId="2"/>
  </si>
  <si>
    <t>オーストラリア</t>
    <phoneticPr fontId="2"/>
  </si>
  <si>
    <t>カナダ</t>
    <phoneticPr fontId="2"/>
  </si>
  <si>
    <t>アメリカ</t>
    <phoneticPr fontId="2"/>
  </si>
  <si>
    <t>ドイツ</t>
    <phoneticPr fontId="2"/>
  </si>
  <si>
    <t>フランス</t>
    <phoneticPr fontId="2"/>
  </si>
  <si>
    <t>イギリス</t>
    <phoneticPr fontId="2"/>
  </si>
  <si>
    <t>ロシア</t>
    <phoneticPr fontId="2"/>
  </si>
  <si>
    <t>ベトナム</t>
    <phoneticPr fontId="2"/>
  </si>
  <si>
    <t>フィリピン</t>
    <phoneticPr fontId="2"/>
  </si>
  <si>
    <t>インドネシア</t>
    <phoneticPr fontId="2"/>
  </si>
  <si>
    <t>インド</t>
    <phoneticPr fontId="2"/>
  </si>
  <si>
    <t>タイ</t>
    <phoneticPr fontId="2"/>
  </si>
  <si>
    <t>マレーシア</t>
    <phoneticPr fontId="2"/>
  </si>
  <si>
    <t>シンガポール</t>
    <phoneticPr fontId="2"/>
  </si>
  <si>
    <t>香港</t>
    <rPh sb="0" eb="2">
      <t>ホンコン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</si>
  <si>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</si>
  <si>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</si>
  <si>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中国</t>
    <rPh sb="0" eb="2">
      <t>チュウゴク</t>
    </rPh>
    <phoneticPr fontId="2"/>
  </si>
  <si>
    <t>前年度
同期比</t>
    <rPh sb="0" eb="3">
      <t>ゼンネンド</t>
    </rPh>
    <rPh sb="4" eb="7">
      <t>ドウキヒ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</si>
  <si>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</si>
  <si>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</si>
  <si>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オセアニア</t>
    <phoneticPr fontId="2"/>
  </si>
  <si>
    <t>北米</t>
    <rPh sb="0" eb="2">
      <t>ホクベイ</t>
    </rPh>
    <phoneticPr fontId="2"/>
  </si>
  <si>
    <t>ヨーロッパ</t>
    <phoneticPr fontId="2"/>
  </si>
  <si>
    <t>アジア</t>
    <phoneticPr fontId="2"/>
  </si>
  <si>
    <t>月</t>
    <rPh sb="0" eb="1">
      <t>ツキ</t>
    </rPh>
    <phoneticPr fontId="2"/>
  </si>
  <si>
    <t>３．国・地域、月別</t>
    <rPh sb="2" eb="3">
      <t>クニ</t>
    </rPh>
    <rPh sb="4" eb="6">
      <t>チイキ</t>
    </rPh>
    <rPh sb="7" eb="9">
      <t>ツキベツ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</si>
</sst>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,##0_);[Red]\(#,##0\)"/>
    <numFmt numFmtId="178" formatCode="#,##0_ ;[Red]\-#,##0\ "/>
    <numFmt numFmtId="179" formatCode="#,##0.0_);[Red]\(#,##0.0\)"/>
    <numFmt numFmtId="180" formatCode="0.0_ "/>
    <numFmt numFmtId="181" formatCode="#,##0_ "/>
    <numFmt numFmtId="182" formatCode="#,##0;&quot;△ &quot;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18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59">
    <xf numFmtId="0" fontId="0" fillId="0" borderId="0" xfId="0">
      <alignment vertical="center"/>
    </xf>
    <xf numFmtId="178" fontId="7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178" fontId="9" fillId="2" borderId="0" xfId="2" applyNumberFormat="1" applyFont="1" applyFill="1" applyBorder="1" applyAlignment="1">
      <alignment horizontal="right" vertical="center"/>
    </xf>
    <xf numFmtId="178" fontId="7" fillId="2" borderId="0" xfId="2" applyNumberFormat="1" applyFont="1" applyFill="1" applyBorder="1" applyAlignment="1">
      <alignment vertical="center"/>
    </xf>
    <xf numFmtId="177" fontId="7" fillId="2" borderId="40" xfId="2" applyNumberFormat="1" applyFont="1" applyFill="1" applyBorder="1" applyAlignment="1">
      <alignment horizontal="distributed" vertical="center" justifyLastLine="1" shrinkToFit="1"/>
    </xf>
    <xf numFmtId="177" fontId="13" fillId="2" borderId="0" xfId="2" applyNumberFormat="1" applyFont="1" applyFill="1" applyAlignment="1">
      <alignment vertical="center" shrinkToFit="1"/>
    </xf>
    <xf numFmtId="177" fontId="7" fillId="2" borderId="30" xfId="2" applyNumberFormat="1" applyFont="1" applyFill="1" applyBorder="1" applyAlignment="1">
      <alignment horizontal="distributed" vertical="center" justifyLastLine="1" shrinkToFit="1"/>
    </xf>
    <xf numFmtId="177" fontId="7" fillId="2" borderId="35" xfId="2" applyNumberFormat="1" applyFont="1" applyFill="1" applyBorder="1" applyAlignment="1">
      <alignment horizontal="distributed" vertical="center" justifyLastLine="1" shrinkToFit="1"/>
    </xf>
    <xf numFmtId="177" fontId="7" fillId="2" borderId="35" xfId="2" applyNumberFormat="1" applyFont="1" applyFill="1" applyBorder="1" applyAlignment="1">
      <alignment horizontal="center" vertical="center" shrinkToFit="1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9" fillId="2" borderId="35" xfId="2" applyNumberFormat="1" applyFont="1" applyFill="1" applyBorder="1" applyAlignment="1">
      <alignment horizontal="center" vertical="center" shrinkToFit="1"/>
    </xf>
    <xf numFmtId="177" fontId="9" fillId="2" borderId="9" xfId="2" applyNumberFormat="1" applyFont="1" applyFill="1" applyBorder="1" applyAlignment="1">
      <alignment horizontal="distributed" vertical="center" justifyLastLine="1" shrinkToFit="1"/>
    </xf>
    <xf numFmtId="177" fontId="7" fillId="2" borderId="34" xfId="2" applyNumberFormat="1" applyFont="1" applyFill="1" applyBorder="1" applyAlignment="1">
      <alignment horizontal="distributed" vertical="center" justifyLastLine="1" shrinkToFit="1"/>
    </xf>
    <xf numFmtId="177" fontId="7" fillId="2" borderId="74" xfId="2" applyNumberFormat="1" applyFont="1" applyFill="1" applyBorder="1" applyAlignment="1">
      <alignment horizontal="distributed" vertical="center" justifyLastLine="1" shrinkToFit="1"/>
    </xf>
    <xf numFmtId="177" fontId="7" fillId="2" borderId="33" xfId="2" applyNumberFormat="1" applyFont="1" applyFill="1" applyBorder="1" applyAlignment="1">
      <alignment horizontal="center" vertical="center" shrinkToFit="1"/>
    </xf>
    <xf numFmtId="177" fontId="14" fillId="3" borderId="29" xfId="3" applyNumberFormat="1" applyFont="1" applyFill="1" applyBorder="1" applyAlignment="1">
      <alignment vertical="center" shrinkToFit="1"/>
    </xf>
    <xf numFmtId="179" fontId="14" fillId="3" borderId="29" xfId="2" applyNumberFormat="1" applyFont="1" applyFill="1" applyBorder="1" applyAlignment="1">
      <alignment vertical="center" shrinkToFit="1"/>
    </xf>
    <xf numFmtId="177" fontId="7" fillId="2" borderId="82" xfId="2" applyNumberFormat="1" applyFont="1" applyFill="1" applyBorder="1" applyAlignment="1">
      <alignment horizontal="center" vertical="center" shrinkToFit="1"/>
    </xf>
    <xf numFmtId="177" fontId="14" fillId="2" borderId="83" xfId="2" applyNumberFormat="1" applyFont="1" applyFill="1" applyBorder="1" applyAlignment="1">
      <alignment vertical="center" shrinkToFit="1"/>
    </xf>
    <xf numFmtId="177" fontId="14" fillId="2" borderId="84" xfId="2" applyNumberFormat="1" applyFont="1" applyFill="1" applyBorder="1" applyAlignment="1">
      <alignment vertical="center" shrinkToFit="1"/>
    </xf>
    <xf numFmtId="177" fontId="14" fillId="2" borderId="85" xfId="2" applyNumberFormat="1" applyFont="1" applyFill="1" applyBorder="1" applyAlignment="1">
      <alignment vertical="center" shrinkToFit="1"/>
    </xf>
    <xf numFmtId="177" fontId="14" fillId="2" borderId="86" xfId="2" applyNumberFormat="1" applyFont="1" applyFill="1" applyBorder="1" applyAlignment="1">
      <alignment vertical="center" shrinkToFit="1"/>
    </xf>
    <xf numFmtId="177" fontId="14" fillId="2" borderId="87" xfId="2" applyNumberFormat="1" applyFont="1" applyFill="1" applyBorder="1" applyAlignment="1">
      <alignment vertical="center" shrinkToFit="1"/>
    </xf>
    <xf numFmtId="177" fontId="14" fillId="2" borderId="88" xfId="2" applyNumberFormat="1" applyFont="1" applyFill="1" applyBorder="1" applyAlignment="1">
      <alignment vertical="center" shrinkToFit="1"/>
    </xf>
    <xf numFmtId="177" fontId="14" fillId="2" borderId="89" xfId="2" applyNumberFormat="1" applyFont="1" applyFill="1" applyBorder="1" applyAlignment="1">
      <alignment vertical="center" shrinkToFit="1"/>
    </xf>
    <xf numFmtId="177" fontId="15" fillId="2" borderId="82" xfId="2" applyNumberFormat="1" applyFont="1" applyFill="1" applyBorder="1" applyAlignment="1">
      <alignment vertical="center" shrinkToFit="1"/>
    </xf>
    <xf numFmtId="177" fontId="14" fillId="2" borderId="87" xfId="3" applyNumberFormat="1" applyFont="1" applyFill="1" applyBorder="1" applyAlignment="1">
      <alignment vertical="center" shrinkToFit="1"/>
    </xf>
    <xf numFmtId="179" fontId="14" fillId="2" borderId="90" xfId="2" applyNumberFormat="1" applyFont="1" applyFill="1" applyBorder="1" applyAlignment="1">
      <alignment vertical="center" shrinkToFit="1"/>
    </xf>
    <xf numFmtId="177" fontId="14" fillId="3" borderId="82" xfId="2" applyNumberFormat="1" applyFont="1" applyFill="1" applyBorder="1" applyAlignment="1">
      <alignment vertical="center" shrinkToFit="1"/>
    </xf>
    <xf numFmtId="179" fontId="14" fillId="3" borderId="82" xfId="2" applyNumberFormat="1" applyFont="1" applyFill="1" applyBorder="1" applyAlignment="1">
      <alignment vertical="center" shrinkToFit="1"/>
    </xf>
    <xf numFmtId="177" fontId="7" fillId="2" borderId="91" xfId="2" applyNumberFormat="1" applyFont="1" applyFill="1" applyBorder="1" applyAlignment="1">
      <alignment horizontal="center" vertical="center" shrinkToFit="1"/>
    </xf>
    <xf numFmtId="177" fontId="14" fillId="2" borderId="92" xfId="2" applyNumberFormat="1" applyFont="1" applyFill="1" applyBorder="1" applyAlignment="1">
      <alignment vertical="center" shrinkToFit="1"/>
    </xf>
    <xf numFmtId="177" fontId="14" fillId="2" borderId="93" xfId="2" applyNumberFormat="1" applyFont="1" applyFill="1" applyBorder="1" applyAlignment="1">
      <alignment vertical="center" shrinkToFit="1"/>
    </xf>
    <xf numFmtId="177" fontId="14" fillId="2" borderId="94" xfId="2" applyNumberFormat="1" applyFont="1" applyFill="1" applyBorder="1" applyAlignment="1">
      <alignment vertical="center" shrinkToFit="1"/>
    </xf>
    <xf numFmtId="177" fontId="14" fillId="2" borderId="95" xfId="2" applyNumberFormat="1" applyFont="1" applyFill="1" applyBorder="1" applyAlignment="1">
      <alignment vertical="center" shrinkToFit="1"/>
    </xf>
    <xf numFmtId="177" fontId="14" fillId="2" borderId="96" xfId="2" applyNumberFormat="1" applyFont="1" applyFill="1" applyBorder="1" applyAlignment="1">
      <alignment vertical="center" shrinkToFit="1"/>
    </xf>
    <xf numFmtId="177" fontId="14" fillId="2" borderId="97" xfId="2" applyNumberFormat="1" applyFont="1" applyFill="1" applyBorder="1" applyAlignment="1">
      <alignment vertical="center" shrinkToFit="1"/>
    </xf>
    <xf numFmtId="177" fontId="14" fillId="2" borderId="98" xfId="2" applyNumberFormat="1" applyFont="1" applyFill="1" applyBorder="1" applyAlignment="1">
      <alignment vertical="center" shrinkToFit="1"/>
    </xf>
    <xf numFmtId="177" fontId="15" fillId="2" borderId="91" xfId="2" applyNumberFormat="1" applyFont="1" applyFill="1" applyBorder="1" applyAlignment="1">
      <alignment vertical="center" shrinkToFit="1"/>
    </xf>
    <xf numFmtId="177" fontId="14" fillId="2" borderId="96" xfId="3" applyNumberFormat="1" applyFont="1" applyFill="1" applyBorder="1" applyAlignment="1">
      <alignment vertical="center" shrinkToFit="1"/>
    </xf>
    <xf numFmtId="179" fontId="14" fillId="2" borderId="99" xfId="2" applyNumberFormat="1" applyFont="1" applyFill="1" applyBorder="1" applyAlignment="1">
      <alignment vertical="center" shrinkToFit="1"/>
    </xf>
    <xf numFmtId="177" fontId="14" fillId="3" borderId="91" xfId="2" applyNumberFormat="1" applyFont="1" applyFill="1" applyBorder="1" applyAlignment="1">
      <alignment vertical="center" shrinkToFit="1"/>
    </xf>
    <xf numFmtId="179" fontId="14" fillId="3" borderId="91" xfId="2" applyNumberFormat="1" applyFont="1" applyFill="1" applyBorder="1" applyAlignment="1">
      <alignment vertical="center" shrinkToFit="1"/>
    </xf>
    <xf numFmtId="177" fontId="7" fillId="2" borderId="21" xfId="2" applyNumberFormat="1" applyFont="1" applyFill="1" applyBorder="1" applyAlignment="1">
      <alignment horizontal="center" vertical="center" shrinkToFit="1"/>
    </xf>
    <xf numFmtId="177" fontId="14" fillId="2" borderId="20" xfId="2" applyNumberFormat="1" applyFont="1" applyFill="1" applyBorder="1" applyAlignment="1">
      <alignment vertical="center" shrinkToFit="1"/>
    </xf>
    <xf numFmtId="177" fontId="14" fillId="2" borderId="26" xfId="2" applyNumberFormat="1" applyFont="1" applyFill="1" applyBorder="1" applyAlignment="1">
      <alignment vertical="center" shrinkToFit="1"/>
    </xf>
    <xf numFmtId="177" fontId="14" fillId="2" borderId="24" xfId="2" applyNumberFormat="1" applyFont="1" applyFill="1" applyBorder="1" applyAlignment="1">
      <alignment vertical="center" shrinkToFit="1"/>
    </xf>
    <xf numFmtId="177" fontId="14" fillId="2" borderId="25" xfId="2" applyNumberFormat="1" applyFont="1" applyFill="1" applyBorder="1" applyAlignment="1">
      <alignment vertical="center" shrinkToFit="1"/>
    </xf>
    <xf numFmtId="177" fontId="14" fillId="2" borderId="56" xfId="2" applyNumberFormat="1" applyFont="1" applyFill="1" applyBorder="1" applyAlignment="1">
      <alignment vertical="center" shrinkToFit="1"/>
    </xf>
    <xf numFmtId="177" fontId="14" fillId="2" borderId="23" xfId="2" applyNumberFormat="1" applyFont="1" applyFill="1" applyBorder="1" applyAlignment="1">
      <alignment vertical="center" shrinkToFit="1"/>
    </xf>
    <xf numFmtId="177" fontId="14" fillId="2" borderId="22" xfId="2" applyNumberFormat="1" applyFont="1" applyFill="1" applyBorder="1" applyAlignment="1">
      <alignment vertical="center" shrinkToFit="1"/>
    </xf>
    <xf numFmtId="177" fontId="15" fillId="2" borderId="21" xfId="2" applyNumberFormat="1" applyFont="1" applyFill="1" applyBorder="1" applyAlignment="1">
      <alignment vertical="center" shrinkToFit="1"/>
    </xf>
    <xf numFmtId="177" fontId="14" fillId="2" borderId="20" xfId="3" applyNumberFormat="1" applyFont="1" applyFill="1" applyBorder="1" applyAlignment="1">
      <alignment vertical="center" shrinkToFit="1"/>
    </xf>
    <xf numFmtId="179" fontId="14" fillId="2" borderId="19" xfId="2" applyNumberFormat="1" applyFont="1" applyFill="1" applyBorder="1" applyAlignment="1">
      <alignment vertical="center" shrinkToFit="1"/>
    </xf>
    <xf numFmtId="179" fontId="14" fillId="3" borderId="21" xfId="2" applyNumberFormat="1" applyFont="1" applyFill="1" applyBorder="1" applyAlignment="1">
      <alignment vertical="center" shrinkToFit="1"/>
    </xf>
    <xf numFmtId="177" fontId="7" fillId="2" borderId="45" xfId="2" applyNumberFormat="1" applyFont="1" applyFill="1" applyBorder="1" applyAlignment="1">
      <alignment horizontal="center" vertical="center" shrinkToFit="1"/>
    </xf>
    <xf numFmtId="177" fontId="14" fillId="2" borderId="51" xfId="2" applyNumberFormat="1" applyFont="1" applyFill="1" applyBorder="1" applyAlignment="1">
      <alignment vertical="center" shrinkToFit="1"/>
    </xf>
    <xf numFmtId="177" fontId="14" fillId="2" borderId="53" xfId="2" applyNumberFormat="1" applyFont="1" applyFill="1" applyBorder="1" applyAlignment="1">
      <alignment vertical="center" shrinkToFit="1"/>
    </xf>
    <xf numFmtId="177" fontId="14" fillId="2" borderId="50" xfId="2" applyNumberFormat="1" applyFont="1" applyFill="1" applyBorder="1" applyAlignment="1">
      <alignment vertical="center" shrinkToFit="1"/>
    </xf>
    <xf numFmtId="177" fontId="14" fillId="2" borderId="54" xfId="2" applyNumberFormat="1" applyFont="1" applyFill="1" applyBorder="1" applyAlignment="1">
      <alignment vertical="center" shrinkToFit="1"/>
    </xf>
    <xf numFmtId="177" fontId="14" fillId="2" borderId="52" xfId="2" applyNumberFormat="1" applyFont="1" applyFill="1" applyBorder="1" applyAlignment="1">
      <alignment vertical="center" shrinkToFit="1"/>
    </xf>
    <xf numFmtId="177" fontId="14" fillId="2" borderId="49" xfId="2" applyNumberFormat="1" applyFont="1" applyFill="1" applyBorder="1" applyAlignment="1">
      <alignment vertical="center" shrinkToFit="1"/>
    </xf>
    <xf numFmtId="177" fontId="14" fillId="2" borderId="48" xfId="2" applyNumberFormat="1" applyFont="1" applyFill="1" applyBorder="1" applyAlignment="1">
      <alignment vertical="center" shrinkToFit="1"/>
    </xf>
    <xf numFmtId="177" fontId="15" fillId="2" borderId="45" xfId="2" applyNumberFormat="1" applyFont="1" applyFill="1" applyBorder="1" applyAlignment="1">
      <alignment vertical="center" shrinkToFit="1"/>
    </xf>
    <xf numFmtId="177" fontId="14" fillId="2" borderId="51" xfId="3" applyNumberFormat="1" applyFont="1" applyFill="1" applyBorder="1" applyAlignment="1">
      <alignment vertical="center" shrinkToFit="1"/>
    </xf>
    <xf numFmtId="179" fontId="14" fillId="2" borderId="55" xfId="2" applyNumberFormat="1" applyFont="1" applyFill="1" applyBorder="1" applyAlignment="1">
      <alignment vertical="center" shrinkToFit="1"/>
    </xf>
    <xf numFmtId="179" fontId="14" fillId="3" borderId="91" xfId="2" applyNumberFormat="1" applyFont="1" applyFill="1" applyBorder="1" applyAlignment="1">
      <alignment horizontal="center" vertical="center" shrinkToFit="1"/>
    </xf>
    <xf numFmtId="179" fontId="14" fillId="3" borderId="21" xfId="2" applyNumberFormat="1" applyFont="1" applyFill="1" applyBorder="1" applyAlignment="1">
      <alignment horizontal="center" vertical="center" shrinkToFit="1"/>
    </xf>
    <xf numFmtId="177" fontId="14" fillId="3" borderId="29" xfId="2" applyNumberFormat="1" applyFont="1" applyFill="1" applyBorder="1" applyAlignment="1">
      <alignment vertical="center" shrinkToFit="1"/>
    </xf>
    <xf numFmtId="177" fontId="15" fillId="3" borderId="38" xfId="3" applyNumberFormat="1" applyFont="1" applyFill="1" applyBorder="1" applyAlignment="1">
      <alignment vertical="center" shrinkToFit="1"/>
    </xf>
    <xf numFmtId="179" fontId="15" fillId="3" borderId="38" xfId="2" applyNumberFormat="1" applyFont="1" applyFill="1" applyBorder="1" applyAlignment="1">
      <alignment vertical="center" shrinkToFit="1"/>
    </xf>
    <xf numFmtId="177" fontId="7" fillId="3" borderId="3" xfId="2" applyNumberFormat="1" applyFont="1" applyFill="1" applyBorder="1" applyAlignment="1">
      <alignment horizontal="center" vertical="center" shrinkToFit="1"/>
    </xf>
    <xf numFmtId="177" fontId="14" fillId="3" borderId="2" xfId="2" applyNumberFormat="1" applyFont="1" applyFill="1" applyBorder="1" applyAlignment="1">
      <alignment vertical="center" shrinkToFit="1"/>
    </xf>
    <xf numFmtId="177" fontId="15" fillId="3" borderId="3" xfId="2" applyNumberFormat="1" applyFont="1" applyFill="1" applyBorder="1" applyAlignment="1">
      <alignment vertical="center" shrinkToFit="1"/>
    </xf>
    <xf numFmtId="177" fontId="15" fillId="3" borderId="31" xfId="3" applyNumberFormat="1" applyFont="1" applyFill="1" applyBorder="1" applyAlignment="1">
      <alignment vertical="center" shrinkToFit="1"/>
    </xf>
    <xf numFmtId="179" fontId="15" fillId="3" borderId="31" xfId="2" applyNumberFormat="1" applyFont="1" applyFill="1" applyBorder="1" applyAlignment="1">
      <alignment vertical="center" shrinkToFit="1"/>
    </xf>
    <xf numFmtId="177" fontId="7" fillId="2" borderId="59" xfId="2" applyNumberFormat="1" applyFont="1" applyFill="1" applyBorder="1" applyAlignment="1">
      <alignment horizontal="center" vertical="center" shrinkToFit="1"/>
    </xf>
    <xf numFmtId="177" fontId="14" fillId="2" borderId="63" xfId="2" applyNumberFormat="1" applyFont="1" applyFill="1" applyBorder="1" applyAlignment="1">
      <alignment vertical="center" shrinkToFit="1"/>
    </xf>
    <xf numFmtId="177" fontId="14" fillId="2" borderId="65" xfId="2" applyNumberFormat="1" applyFont="1" applyFill="1" applyBorder="1" applyAlignment="1">
      <alignment vertical="center" shrinkToFit="1"/>
    </xf>
    <xf numFmtId="177" fontId="14" fillId="2" borderId="62" xfId="2" applyNumberFormat="1" applyFont="1" applyFill="1" applyBorder="1" applyAlignment="1">
      <alignment vertical="center" shrinkToFit="1"/>
    </xf>
    <xf numFmtId="177" fontId="14" fillId="2" borderId="66" xfId="2" applyNumberFormat="1" applyFont="1" applyFill="1" applyBorder="1" applyAlignment="1">
      <alignment vertical="center" shrinkToFit="1"/>
    </xf>
    <xf numFmtId="177" fontId="14" fillId="2" borderId="64" xfId="2" applyNumberFormat="1" applyFont="1" applyFill="1" applyBorder="1" applyAlignment="1">
      <alignment vertical="center" shrinkToFit="1"/>
    </xf>
    <xf numFmtId="177" fontId="14" fillId="2" borderId="61" xfId="2" applyNumberFormat="1" applyFont="1" applyFill="1" applyBorder="1" applyAlignment="1">
      <alignment vertical="center" shrinkToFit="1"/>
    </xf>
    <xf numFmtId="177" fontId="14" fillId="2" borderId="60" xfId="2" applyNumberFormat="1" applyFont="1" applyFill="1" applyBorder="1" applyAlignment="1">
      <alignment vertical="center" shrinkToFit="1"/>
    </xf>
    <xf numFmtId="177" fontId="15" fillId="2" borderId="59" xfId="2" applyNumberFormat="1" applyFont="1" applyFill="1" applyBorder="1" applyAlignment="1">
      <alignment vertical="center" shrinkToFit="1"/>
    </xf>
    <xf numFmtId="177" fontId="14" fillId="2" borderId="63" xfId="3" applyNumberFormat="1" applyFont="1" applyFill="1" applyBorder="1" applyAlignment="1">
      <alignment vertical="center" shrinkToFit="1"/>
    </xf>
    <xf numFmtId="179" fontId="14" fillId="2" borderId="57" xfId="2" applyNumberFormat="1" applyFont="1" applyFill="1" applyBorder="1" applyAlignment="1">
      <alignment vertical="center" shrinkToFit="1"/>
    </xf>
    <xf numFmtId="177" fontId="7" fillId="4" borderId="91" xfId="2" applyNumberFormat="1" applyFont="1" applyFill="1" applyBorder="1" applyAlignment="1">
      <alignment horizontal="center" vertical="center" shrinkToFit="1"/>
    </xf>
    <xf numFmtId="177" fontId="14" fillId="4" borderId="96" xfId="2" applyNumberFormat="1" applyFont="1" applyFill="1" applyBorder="1" applyAlignment="1">
      <alignment vertical="center" shrinkToFit="1"/>
    </xf>
    <xf numFmtId="177" fontId="14" fillId="4" borderId="92" xfId="2" applyNumberFormat="1" applyFont="1" applyFill="1" applyBorder="1" applyAlignment="1">
      <alignment vertical="center" shrinkToFit="1"/>
    </xf>
    <xf numFmtId="177" fontId="14" fillId="4" borderId="93" xfId="2" applyNumberFormat="1" applyFont="1" applyFill="1" applyBorder="1" applyAlignment="1">
      <alignment vertical="center" shrinkToFit="1"/>
    </xf>
    <xf numFmtId="177" fontId="14" fillId="4" borderId="94" xfId="2" applyNumberFormat="1" applyFont="1" applyFill="1" applyBorder="1" applyAlignment="1">
      <alignment vertical="center" shrinkToFit="1"/>
    </xf>
    <xf numFmtId="177" fontId="14" fillId="4" borderId="95" xfId="2" applyNumberFormat="1" applyFont="1" applyFill="1" applyBorder="1" applyAlignment="1">
      <alignment vertical="center" shrinkToFit="1"/>
    </xf>
    <xf numFmtId="177" fontId="14" fillId="4" borderId="97" xfId="2" applyNumberFormat="1" applyFont="1" applyFill="1" applyBorder="1" applyAlignment="1">
      <alignment vertical="center" shrinkToFit="1"/>
    </xf>
    <xf numFmtId="177" fontId="14" fillId="4" borderId="98" xfId="2" applyNumberFormat="1" applyFont="1" applyFill="1" applyBorder="1" applyAlignment="1">
      <alignment vertical="center" shrinkToFit="1"/>
    </xf>
    <xf numFmtId="177" fontId="15" fillId="4" borderId="91" xfId="2" applyNumberFormat="1" applyFont="1" applyFill="1" applyBorder="1" applyAlignment="1">
      <alignment vertical="center" shrinkToFit="1"/>
    </xf>
    <xf numFmtId="179" fontId="14" fillId="4" borderId="99" xfId="2" applyNumberFormat="1" applyFont="1" applyFill="1" applyBorder="1" applyAlignment="1">
      <alignment vertical="center" shrinkToFit="1"/>
    </xf>
    <xf numFmtId="177" fontId="7" fillId="4" borderId="3" xfId="2" applyNumberFormat="1" applyFont="1" applyFill="1" applyBorder="1" applyAlignment="1">
      <alignment horizontal="center" vertical="center" shrinkToFit="1"/>
    </xf>
    <xf numFmtId="177" fontId="14" fillId="4" borderId="2" xfId="2" applyNumberFormat="1" applyFont="1" applyFill="1" applyBorder="1" applyAlignment="1">
      <alignment vertical="center" shrinkToFit="1"/>
    </xf>
    <xf numFmtId="177" fontId="14" fillId="4" borderId="8" xfId="2" applyNumberFormat="1" applyFont="1" applyFill="1" applyBorder="1" applyAlignment="1">
      <alignment vertical="center" shrinkToFit="1"/>
    </xf>
    <xf numFmtId="177" fontId="14" fillId="4" borderId="6" xfId="2" applyNumberFormat="1" applyFont="1" applyFill="1" applyBorder="1" applyAlignment="1">
      <alignment vertical="center" shrinkToFit="1"/>
    </xf>
    <xf numFmtId="177" fontId="14" fillId="4" borderId="7" xfId="2" applyNumberFormat="1" applyFont="1" applyFill="1" applyBorder="1" applyAlignment="1">
      <alignment vertical="center" shrinkToFit="1"/>
    </xf>
    <xf numFmtId="177" fontId="14" fillId="4" borderId="46" xfId="2" applyNumberFormat="1" applyFont="1" applyFill="1" applyBorder="1" applyAlignment="1">
      <alignment vertical="center" shrinkToFit="1"/>
    </xf>
    <xf numFmtId="177" fontId="14" fillId="4" borderId="5" xfId="2" applyNumberFormat="1" applyFont="1" applyFill="1" applyBorder="1" applyAlignment="1">
      <alignment vertical="center" shrinkToFit="1"/>
    </xf>
    <xf numFmtId="177" fontId="14" fillId="4" borderId="4" xfId="2" applyNumberFormat="1" applyFont="1" applyFill="1" applyBorder="1" applyAlignment="1">
      <alignment vertical="center" shrinkToFit="1"/>
    </xf>
    <xf numFmtId="177" fontId="15" fillId="4" borderId="3" xfId="2" applyNumberFormat="1" applyFont="1" applyFill="1" applyBorder="1" applyAlignment="1">
      <alignment vertical="center" shrinkToFit="1"/>
    </xf>
    <xf numFmtId="179" fontId="14" fillId="4" borderId="1" xfId="2" applyNumberFormat="1" applyFont="1" applyFill="1" applyBorder="1" applyAlignment="1">
      <alignment vertical="center" shrinkToFit="1"/>
    </xf>
    <xf numFmtId="177" fontId="7" fillId="5" borderId="91" xfId="2" applyNumberFormat="1" applyFont="1" applyFill="1" applyBorder="1" applyAlignment="1">
      <alignment horizontal="center" vertical="center" shrinkToFit="1"/>
    </xf>
    <xf numFmtId="177" fontId="14" fillId="5" borderId="96" xfId="2" applyNumberFormat="1" applyFont="1" applyFill="1" applyBorder="1" applyAlignment="1">
      <alignment vertical="center" shrinkToFit="1"/>
    </xf>
    <xf numFmtId="177" fontId="14" fillId="5" borderId="92" xfId="2" applyNumberFormat="1" applyFont="1" applyFill="1" applyBorder="1" applyAlignment="1">
      <alignment vertical="center" shrinkToFit="1"/>
    </xf>
    <xf numFmtId="177" fontId="14" fillId="5" borderId="93" xfId="2" applyNumberFormat="1" applyFont="1" applyFill="1" applyBorder="1" applyAlignment="1">
      <alignment vertical="center" shrinkToFit="1"/>
    </xf>
    <xf numFmtId="177" fontId="14" fillId="5" borderId="94" xfId="2" applyNumberFormat="1" applyFont="1" applyFill="1" applyBorder="1" applyAlignment="1">
      <alignment vertical="center" shrinkToFit="1"/>
    </xf>
    <xf numFmtId="177" fontId="14" fillId="5" borderId="95" xfId="2" applyNumberFormat="1" applyFont="1" applyFill="1" applyBorder="1" applyAlignment="1">
      <alignment vertical="center" shrinkToFit="1"/>
    </xf>
    <xf numFmtId="177" fontId="14" fillId="5" borderId="97" xfId="2" applyNumberFormat="1" applyFont="1" applyFill="1" applyBorder="1" applyAlignment="1">
      <alignment vertical="center" shrinkToFit="1"/>
    </xf>
    <xf numFmtId="177" fontId="14" fillId="5" borderId="98" xfId="2" applyNumberFormat="1" applyFont="1" applyFill="1" applyBorder="1" applyAlignment="1">
      <alignment vertical="center" shrinkToFit="1"/>
    </xf>
    <xf numFmtId="177" fontId="15" fillId="5" borderId="91" xfId="2" applyNumberFormat="1" applyFont="1" applyFill="1" applyBorder="1" applyAlignment="1">
      <alignment vertical="center" shrinkToFit="1"/>
    </xf>
    <xf numFmtId="179" fontId="14" fillId="5" borderId="99" xfId="2" applyNumberFormat="1" applyFont="1" applyFill="1" applyBorder="1" applyAlignment="1">
      <alignment vertical="center" shrinkToFit="1"/>
    </xf>
    <xf numFmtId="177" fontId="7" fillId="5" borderId="3" xfId="2" applyNumberFormat="1" applyFont="1" applyFill="1" applyBorder="1" applyAlignment="1">
      <alignment horizontal="center" vertical="center" shrinkToFit="1"/>
    </xf>
    <xf numFmtId="177" fontId="14" fillId="5" borderId="2" xfId="2" applyNumberFormat="1" applyFont="1" applyFill="1" applyBorder="1" applyAlignment="1">
      <alignment vertical="center" shrinkToFit="1"/>
    </xf>
    <xf numFmtId="177" fontId="15" fillId="5" borderId="3" xfId="2" applyNumberFormat="1" applyFont="1" applyFill="1" applyBorder="1" applyAlignment="1">
      <alignment vertical="center" shrinkToFit="1"/>
    </xf>
    <xf numFmtId="179" fontId="14" fillId="5" borderId="1" xfId="2" applyNumberFormat="1" applyFont="1" applyFill="1" applyBorder="1" applyAlignment="1">
      <alignment vertical="center" shrinkToFit="1"/>
    </xf>
    <xf numFmtId="177" fontId="14" fillId="3" borderId="4" xfId="2" applyNumberFormat="1" applyFont="1" applyFill="1" applyBorder="1" applyAlignment="1">
      <alignment vertical="center" shrinkToFit="1"/>
    </xf>
    <xf numFmtId="177" fontId="14" fillId="3" borderId="7" xfId="2" applyNumberFormat="1" applyFont="1" applyFill="1" applyBorder="1" applyAlignment="1">
      <alignment vertical="center" shrinkToFit="1"/>
    </xf>
    <xf numFmtId="177" fontId="14" fillId="3" borderId="101" xfId="2" applyNumberFormat="1" applyFont="1" applyFill="1" applyBorder="1" applyAlignment="1">
      <alignment vertical="center" shrinkToFit="1"/>
    </xf>
    <xf numFmtId="177" fontId="14" fillId="3" borderId="5" xfId="2" applyNumberFormat="1" applyFont="1" applyFill="1" applyBorder="1" applyAlignment="1">
      <alignment vertical="center" shrinkToFit="1"/>
    </xf>
    <xf numFmtId="177" fontId="14" fillId="3" borderId="102" xfId="2" applyNumberFormat="1" applyFont="1" applyFill="1" applyBorder="1" applyAlignment="1">
      <alignment vertical="center" shrinkToFit="1"/>
    </xf>
    <xf numFmtId="177" fontId="14" fillId="3" borderId="103" xfId="2" applyNumberFormat="1" applyFont="1" applyFill="1" applyBorder="1" applyAlignment="1">
      <alignment vertical="center" shrinkToFit="1"/>
    </xf>
    <xf numFmtId="177" fontId="14" fillId="5" borderId="69" xfId="2" applyNumberFormat="1" applyFont="1" applyFill="1" applyBorder="1" applyAlignment="1">
      <alignment vertical="center" shrinkToFit="1"/>
    </xf>
    <xf numFmtId="177" fontId="14" fillId="5" borderId="71" xfId="2" applyNumberFormat="1" applyFont="1" applyFill="1" applyBorder="1" applyAlignment="1">
      <alignment vertical="center" shrinkToFit="1"/>
    </xf>
    <xf numFmtId="177" fontId="14" fillId="5" borderId="68" xfId="2" applyNumberFormat="1" applyFont="1" applyFill="1" applyBorder="1" applyAlignment="1">
      <alignment vertical="center" shrinkToFit="1"/>
    </xf>
    <xf numFmtId="177" fontId="14" fillId="5" borderId="72" xfId="2" applyNumberFormat="1" applyFont="1" applyFill="1" applyBorder="1" applyAlignment="1">
      <alignment vertical="center" shrinkToFit="1"/>
    </xf>
    <xf numFmtId="177" fontId="14" fillId="5" borderId="70" xfId="2" applyNumberFormat="1" applyFont="1" applyFill="1" applyBorder="1" applyAlignment="1">
      <alignment vertical="center" shrinkToFit="1"/>
    </xf>
    <xf numFmtId="177" fontId="14" fillId="5" borderId="67" xfId="2" applyNumberFormat="1" applyFont="1" applyFill="1" applyBorder="1" applyAlignment="1">
      <alignment vertical="center" shrinkToFit="1"/>
    </xf>
    <xf numFmtId="177" fontId="14" fillId="5" borderId="0" xfId="2" applyNumberFormat="1" applyFont="1" applyFill="1" applyBorder="1" applyAlignment="1">
      <alignment vertical="center" shrinkToFit="1"/>
    </xf>
    <xf numFmtId="177" fontId="14" fillId="2" borderId="105" xfId="2" applyNumberFormat="1" applyFont="1" applyFill="1" applyBorder="1" applyAlignment="1">
      <alignment vertical="center" shrinkToFit="1"/>
    </xf>
    <xf numFmtId="177" fontId="14" fillId="2" borderId="106" xfId="2" applyNumberFormat="1" applyFont="1" applyFill="1" applyBorder="1" applyAlignment="1">
      <alignment vertical="center" shrinkToFit="1"/>
    </xf>
    <xf numFmtId="177" fontId="14" fillId="2" borderId="43" xfId="2" applyNumberFormat="1" applyFont="1" applyFill="1" applyBorder="1" applyAlignment="1">
      <alignment vertical="center" shrinkToFit="1"/>
    </xf>
    <xf numFmtId="177" fontId="14" fillId="2" borderId="18" xfId="2" applyNumberFormat="1" applyFont="1" applyFill="1" applyBorder="1" applyAlignment="1">
      <alignment vertical="center" shrinkToFit="1"/>
    </xf>
    <xf numFmtId="177" fontId="7" fillId="2" borderId="104" xfId="2" applyNumberFormat="1" applyFont="1" applyFill="1" applyBorder="1" applyAlignment="1">
      <alignment horizontal="center" vertical="center" shrinkToFit="1"/>
    </xf>
    <xf numFmtId="177" fontId="7" fillId="2" borderId="13" xfId="2" applyNumberFormat="1" applyFont="1" applyFill="1" applyBorder="1" applyAlignment="1">
      <alignment horizontal="center" vertical="center" shrinkToFit="1"/>
    </xf>
    <xf numFmtId="177" fontId="14" fillId="2" borderId="12" xfId="3" applyNumberFormat="1" applyFont="1" applyFill="1" applyBorder="1" applyAlignment="1">
      <alignment vertical="center" shrinkToFit="1"/>
    </xf>
    <xf numFmtId="177" fontId="14" fillId="3" borderId="107" xfId="2" applyNumberFormat="1" applyFont="1" applyFill="1" applyBorder="1" applyAlignment="1">
      <alignment vertical="center" shrinkToFit="1"/>
    </xf>
    <xf numFmtId="179" fontId="14" fillId="3" borderId="13" xfId="2" applyNumberFormat="1" applyFont="1" applyFill="1" applyBorder="1" applyAlignment="1">
      <alignment vertical="center" shrinkToFit="1"/>
    </xf>
    <xf numFmtId="177" fontId="13" fillId="2" borderId="108" xfId="2" applyNumberFormat="1" applyFont="1" applyFill="1" applyBorder="1" applyAlignment="1">
      <alignment vertical="center" shrinkToFit="1"/>
    </xf>
    <xf numFmtId="177" fontId="14" fillId="2" borderId="105" xfId="3" applyNumberFormat="1" applyFont="1" applyFill="1" applyBorder="1" applyAlignment="1">
      <alignment vertical="center" shrinkToFit="1"/>
    </xf>
    <xf numFmtId="179" fontId="14" fillId="3" borderId="13" xfId="2" applyNumberFormat="1" applyFont="1" applyFill="1" applyBorder="1" applyAlignment="1">
      <alignment horizontal="center" vertical="center" shrinkToFit="1"/>
    </xf>
    <xf numFmtId="177" fontId="14" fillId="0" borderId="20" xfId="2" applyNumberFormat="1" applyFont="1" applyFill="1" applyBorder="1" applyAlignment="1">
      <alignment vertical="center" shrinkToFit="1"/>
    </xf>
    <xf numFmtId="177" fontId="14" fillId="0" borderId="26" xfId="2" applyNumberFormat="1" applyFont="1" applyFill="1" applyBorder="1" applyAlignment="1">
      <alignment vertical="center" shrinkToFit="1"/>
    </xf>
    <xf numFmtId="177" fontId="14" fillId="2" borderId="12" xfId="2" applyNumberFormat="1" applyFont="1" applyFill="1" applyBorder="1" applyAlignment="1">
      <alignment vertical="center" shrinkToFit="1"/>
    </xf>
    <xf numFmtId="177" fontId="14" fillId="2" borderId="110" xfId="3" applyNumberFormat="1" applyFont="1" applyFill="1" applyBorder="1" applyAlignment="1">
      <alignment vertical="center" shrinkToFit="1"/>
    </xf>
    <xf numFmtId="177" fontId="7" fillId="3" borderId="13" xfId="2" applyNumberFormat="1" applyFont="1" applyFill="1" applyBorder="1" applyAlignment="1">
      <alignment horizontal="center" vertical="center" shrinkToFit="1"/>
    </xf>
    <xf numFmtId="177" fontId="14" fillId="3" borderId="12" xfId="2" applyNumberFormat="1" applyFont="1" applyFill="1" applyBorder="1" applyAlignment="1">
      <alignment vertical="center" shrinkToFit="1"/>
    </xf>
    <xf numFmtId="177" fontId="14" fillId="3" borderId="14" xfId="2" applyNumberFormat="1" applyFont="1" applyFill="1" applyBorder="1" applyAlignment="1">
      <alignment vertical="center" shrinkToFit="1"/>
    </xf>
    <xf numFmtId="177" fontId="14" fillId="3" borderId="17" xfId="2" applyNumberFormat="1" applyFont="1" applyFill="1" applyBorder="1" applyAlignment="1">
      <alignment vertical="center" shrinkToFit="1"/>
    </xf>
    <xf numFmtId="177" fontId="14" fillId="3" borderId="112" xfId="2" applyNumberFormat="1" applyFont="1" applyFill="1" applyBorder="1" applyAlignment="1">
      <alignment vertical="center" shrinkToFit="1"/>
    </xf>
    <xf numFmtId="177" fontId="14" fillId="3" borderId="15" xfId="2" applyNumberFormat="1" applyFont="1" applyFill="1" applyBorder="1" applyAlignment="1">
      <alignment vertical="center" shrinkToFit="1"/>
    </xf>
    <xf numFmtId="177" fontId="15" fillId="3" borderId="13" xfId="2" applyNumberFormat="1" applyFont="1" applyFill="1" applyBorder="1" applyAlignment="1">
      <alignment vertical="center" shrinkToFit="1"/>
    </xf>
    <xf numFmtId="177" fontId="14" fillId="0" borderId="12" xfId="2" applyNumberFormat="1" applyFont="1" applyFill="1" applyBorder="1" applyAlignment="1">
      <alignment vertical="center" shrinkToFit="1"/>
    </xf>
    <xf numFmtId="177" fontId="14" fillId="0" borderId="18" xfId="2" applyNumberFormat="1" applyFont="1" applyFill="1" applyBorder="1" applyAlignment="1">
      <alignment vertical="center" shrinkToFit="1"/>
    </xf>
    <xf numFmtId="177" fontId="14" fillId="2" borderId="110" xfId="2" applyNumberFormat="1" applyFont="1" applyFill="1" applyBorder="1" applyAlignment="1">
      <alignment vertical="center" shrinkToFit="1"/>
    </xf>
    <xf numFmtId="177" fontId="14" fillId="2" borderId="113" xfId="2" applyNumberFormat="1" applyFont="1" applyFill="1" applyBorder="1" applyAlignment="1">
      <alignment vertical="center" shrinkToFit="1"/>
    </xf>
    <xf numFmtId="177" fontId="14" fillId="2" borderId="114" xfId="2" applyNumberFormat="1" applyFont="1" applyFill="1" applyBorder="1" applyAlignment="1">
      <alignment vertical="center" shrinkToFit="1"/>
    </xf>
    <xf numFmtId="177" fontId="14" fillId="2" borderId="115" xfId="2" applyNumberFormat="1" applyFont="1" applyFill="1" applyBorder="1" applyAlignment="1">
      <alignment vertical="center" shrinkToFit="1"/>
    </xf>
    <xf numFmtId="177" fontId="14" fillId="2" borderId="116" xfId="2" applyNumberFormat="1" applyFont="1" applyFill="1" applyBorder="1" applyAlignment="1">
      <alignment vertical="center" shrinkToFit="1"/>
    </xf>
    <xf numFmtId="177" fontId="14" fillId="2" borderId="108" xfId="2" applyNumberFormat="1" applyFont="1" applyFill="1" applyBorder="1" applyAlignment="1">
      <alignment vertical="center" shrinkToFit="1"/>
    </xf>
    <xf numFmtId="177" fontId="15" fillId="2" borderId="104" xfId="2" applyNumberFormat="1" applyFont="1" applyFill="1" applyBorder="1" applyAlignment="1">
      <alignment vertical="center" shrinkToFit="1"/>
    </xf>
    <xf numFmtId="177" fontId="14" fillId="2" borderId="117" xfId="2" applyNumberFormat="1" applyFont="1" applyFill="1" applyBorder="1" applyAlignment="1">
      <alignment vertical="center" shrinkToFit="1"/>
    </xf>
    <xf numFmtId="177" fontId="14" fillId="2" borderId="16" xfId="2" applyNumberFormat="1" applyFont="1" applyFill="1" applyBorder="1" applyAlignment="1">
      <alignment vertical="center" shrinkToFit="1"/>
    </xf>
    <xf numFmtId="177" fontId="14" fillId="2" borderId="17" xfId="2" applyNumberFormat="1" applyFont="1" applyFill="1" applyBorder="1" applyAlignment="1">
      <alignment vertical="center" shrinkToFit="1"/>
    </xf>
    <xf numFmtId="177" fontId="14" fillId="2" borderId="47" xfId="2" applyNumberFormat="1" applyFont="1" applyFill="1" applyBorder="1" applyAlignment="1">
      <alignment vertical="center" shrinkToFit="1"/>
    </xf>
    <xf numFmtId="177" fontId="14" fillId="2" borderId="15" xfId="2" applyNumberFormat="1" applyFont="1" applyFill="1" applyBorder="1" applyAlignment="1">
      <alignment vertical="center" shrinkToFit="1"/>
    </xf>
    <xf numFmtId="177" fontId="14" fillId="2" borderId="14" xfId="2" applyNumberFormat="1" applyFont="1" applyFill="1" applyBorder="1" applyAlignment="1">
      <alignment vertical="center" shrinkToFit="1"/>
    </xf>
    <xf numFmtId="177" fontId="15" fillId="2" borderId="13" xfId="2" applyNumberFormat="1" applyFont="1" applyFill="1" applyBorder="1" applyAlignment="1">
      <alignment vertical="center" shrinkToFit="1"/>
    </xf>
    <xf numFmtId="177" fontId="14" fillId="0" borderId="16" xfId="2" applyNumberFormat="1" applyFont="1" applyFill="1" applyBorder="1" applyAlignment="1">
      <alignment vertical="center" shrinkToFit="1"/>
    </xf>
    <xf numFmtId="177" fontId="14" fillId="0" borderId="24" xfId="2" applyNumberFormat="1" applyFont="1" applyFill="1" applyBorder="1" applyAlignment="1">
      <alignment vertical="center" shrinkToFit="1"/>
    </xf>
    <xf numFmtId="177" fontId="14" fillId="0" borderId="14" xfId="2" applyNumberFormat="1" applyFont="1" applyFill="1" applyBorder="1" applyAlignment="1">
      <alignment vertical="center" shrinkToFit="1"/>
    </xf>
    <xf numFmtId="177" fontId="14" fillId="0" borderId="22" xfId="2" applyNumberFormat="1" applyFont="1" applyFill="1" applyBorder="1" applyAlignment="1">
      <alignment vertical="center" shrinkToFit="1"/>
    </xf>
    <xf numFmtId="177" fontId="14" fillId="0" borderId="17" xfId="2" applyNumberFormat="1" applyFont="1" applyFill="1" applyBorder="1" applyAlignment="1">
      <alignment vertical="center" shrinkToFit="1"/>
    </xf>
    <xf numFmtId="177" fontId="14" fillId="0" borderId="47" xfId="2" applyNumberFormat="1" applyFont="1" applyFill="1" applyBorder="1" applyAlignment="1">
      <alignment vertical="center" shrinkToFit="1"/>
    </xf>
    <xf numFmtId="177" fontId="14" fillId="0" borderId="25" xfId="2" applyNumberFormat="1" applyFont="1" applyFill="1" applyBorder="1" applyAlignment="1">
      <alignment vertical="center" shrinkToFit="1"/>
    </xf>
    <xf numFmtId="177" fontId="14" fillId="0" borderId="56" xfId="2" applyNumberFormat="1" applyFont="1" applyFill="1" applyBorder="1" applyAlignment="1">
      <alignment vertical="center" shrinkToFit="1"/>
    </xf>
    <xf numFmtId="177" fontId="14" fillId="0" borderId="15" xfId="2" applyNumberFormat="1" applyFont="1" applyFill="1" applyBorder="1" applyAlignment="1">
      <alignment vertical="center" shrinkToFit="1"/>
    </xf>
    <xf numFmtId="177" fontId="14" fillId="0" borderId="23" xfId="2" applyNumberFormat="1" applyFont="1" applyFill="1" applyBorder="1" applyAlignment="1">
      <alignment vertical="center" shrinkToFit="1"/>
    </xf>
    <xf numFmtId="176" fontId="7" fillId="2" borderId="0" xfId="4" applyNumberFormat="1" applyFont="1" applyFill="1" applyAlignment="1">
      <alignment vertical="center"/>
    </xf>
    <xf numFmtId="10" fontId="7" fillId="2" borderId="0" xfId="4" applyNumberFormat="1" applyFont="1" applyFill="1" applyAlignment="1">
      <alignment vertical="center"/>
    </xf>
    <xf numFmtId="179" fontId="14" fillId="2" borderId="44" xfId="2" applyNumberFormat="1" applyFont="1" applyFill="1" applyBorder="1" applyAlignment="1">
      <alignment horizontal="right" vertical="center" shrinkToFit="1"/>
    </xf>
    <xf numFmtId="179" fontId="14" fillId="2" borderId="111" xfId="2" applyNumberFormat="1" applyFont="1" applyFill="1" applyBorder="1" applyAlignment="1">
      <alignment horizontal="right" vertical="center" shrinkToFit="1"/>
    </xf>
    <xf numFmtId="177" fontId="7" fillId="2" borderId="0" xfId="2" applyNumberFormat="1" applyFont="1" applyFill="1" applyAlignment="1">
      <alignment vertical="center"/>
    </xf>
    <xf numFmtId="177" fontId="14" fillId="3" borderId="10" xfId="2" applyNumberFormat="1" applyFont="1" applyFill="1" applyBorder="1" applyAlignment="1">
      <alignment vertical="center" shrinkToFit="1"/>
    </xf>
    <xf numFmtId="180" fontId="14" fillId="2" borderId="27" xfId="4" applyNumberFormat="1" applyFont="1" applyFill="1" applyBorder="1" applyAlignment="1">
      <alignment horizontal="right" vertical="center" shrinkToFit="1"/>
    </xf>
    <xf numFmtId="180" fontId="14" fillId="2" borderId="19" xfId="4" applyNumberFormat="1" applyFont="1" applyFill="1" applyBorder="1" applyAlignment="1">
      <alignment horizontal="right" vertical="center" shrinkToFit="1"/>
    </xf>
    <xf numFmtId="180" fontId="14" fillId="2" borderId="18" xfId="4" applyNumberFormat="1" applyFont="1" applyFill="1" applyBorder="1" applyAlignment="1">
      <alignment horizontal="right" vertical="center" shrinkToFit="1"/>
    </xf>
    <xf numFmtId="180" fontId="14" fillId="2" borderId="26" xfId="4" applyNumberFormat="1" applyFont="1" applyFill="1" applyBorder="1" applyAlignment="1">
      <alignment horizontal="right" vertical="center" shrinkToFit="1"/>
    </xf>
    <xf numFmtId="180" fontId="14" fillId="2" borderId="109" xfId="4" applyNumberFormat="1" applyFont="1" applyFill="1" applyBorder="1" applyAlignment="1">
      <alignment horizontal="right" vertical="center" shrinkToFit="1"/>
    </xf>
    <xf numFmtId="180" fontId="14" fillId="2" borderId="83" xfId="4" applyNumberFormat="1" applyFont="1" applyFill="1" applyBorder="1" applyAlignment="1">
      <alignment horizontal="right" vertical="center" shrinkToFit="1"/>
    </xf>
    <xf numFmtId="180" fontId="14" fillId="2" borderId="106" xfId="4" applyNumberFormat="1" applyFont="1" applyFill="1" applyBorder="1" applyAlignment="1">
      <alignment horizontal="right" vertical="center" shrinkToFit="1"/>
    </xf>
    <xf numFmtId="180" fontId="14" fillId="3" borderId="11" xfId="4" applyNumberFormat="1" applyFont="1" applyFill="1" applyBorder="1" applyAlignment="1">
      <alignment horizontal="right" vertical="center" shrinkToFit="1"/>
    </xf>
    <xf numFmtId="180" fontId="14" fillId="3" borderId="1" xfId="4" applyNumberFormat="1" applyFont="1" applyFill="1" applyBorder="1" applyAlignment="1">
      <alignment horizontal="right" vertical="center" shrinkToFit="1"/>
    </xf>
    <xf numFmtId="179" fontId="14" fillId="2" borderId="57" xfId="2" applyNumberFormat="1" applyFont="1" applyFill="1" applyBorder="1" applyAlignment="1">
      <alignment horizontal="right" vertical="center" shrinkToFit="1"/>
    </xf>
    <xf numFmtId="179" fontId="14" fillId="2" borderId="90" xfId="2" applyNumberFormat="1" applyFont="1" applyFill="1" applyBorder="1" applyAlignment="1">
      <alignment horizontal="right" vertical="center" shrinkToFit="1"/>
    </xf>
    <xf numFmtId="179" fontId="14" fillId="2" borderId="99" xfId="2" applyNumberFormat="1" applyFont="1" applyFill="1" applyBorder="1" applyAlignment="1">
      <alignment horizontal="right" vertical="center" shrinkToFit="1"/>
    </xf>
    <xf numFmtId="179" fontId="14" fillId="2" borderId="19" xfId="2" applyNumberFormat="1" applyFont="1" applyFill="1" applyBorder="1" applyAlignment="1">
      <alignment horizontal="right" vertical="center" shrinkToFit="1"/>
    </xf>
    <xf numFmtId="179" fontId="14" fillId="2" borderId="55" xfId="2" applyNumberFormat="1" applyFont="1" applyFill="1" applyBorder="1" applyAlignment="1">
      <alignment horizontal="right" vertical="center" shrinkToFit="1"/>
    </xf>
    <xf numFmtId="179" fontId="14" fillId="4" borderId="99" xfId="2" applyNumberFormat="1" applyFont="1" applyFill="1" applyBorder="1" applyAlignment="1">
      <alignment horizontal="right" vertical="center" shrinkToFit="1"/>
    </xf>
    <xf numFmtId="179" fontId="14" fillId="4" borderId="1" xfId="2" applyNumberFormat="1" applyFont="1" applyFill="1" applyBorder="1" applyAlignment="1">
      <alignment horizontal="right" vertical="center" shrinkToFit="1"/>
    </xf>
    <xf numFmtId="179" fontId="14" fillId="5" borderId="99" xfId="2" applyNumberFormat="1" applyFont="1" applyFill="1" applyBorder="1" applyAlignment="1">
      <alignment horizontal="right" vertical="center" shrinkToFit="1"/>
    </xf>
    <xf numFmtId="179" fontId="14" fillId="5" borderId="1" xfId="2" applyNumberFormat="1" applyFont="1" applyFill="1" applyBorder="1" applyAlignment="1">
      <alignment horizontal="right" vertical="center" shrinkToFit="1"/>
    </xf>
    <xf numFmtId="179" fontId="14" fillId="3" borderId="11" xfId="2" applyNumberFormat="1" applyFont="1" applyFill="1" applyBorder="1" applyAlignment="1">
      <alignment horizontal="right" vertical="center" shrinkToFit="1"/>
    </xf>
    <xf numFmtId="179" fontId="14" fillId="3" borderId="1" xfId="2" applyNumberFormat="1" applyFont="1" applyFill="1" applyBorder="1" applyAlignment="1">
      <alignment horizontal="right" vertical="center" shrinkToFit="1"/>
    </xf>
    <xf numFmtId="179" fontId="14" fillId="2" borderId="11" xfId="2" applyNumberFormat="1" applyFont="1" applyFill="1" applyBorder="1" applyAlignment="1">
      <alignment horizontal="right" vertical="center" shrinkToFit="1"/>
    </xf>
    <xf numFmtId="177" fontId="9" fillId="2" borderId="73" xfId="2" applyNumberFormat="1" applyFont="1" applyFill="1" applyBorder="1" applyAlignment="1">
      <alignment horizontal="center" vertical="center" shrinkToFit="1"/>
    </xf>
    <xf numFmtId="177" fontId="7" fillId="2" borderId="73" xfId="2" applyNumberFormat="1" applyFont="1" applyFill="1" applyBorder="1" applyAlignment="1">
      <alignment horizontal="center" vertical="center" shrinkToFit="1"/>
    </xf>
    <xf numFmtId="177" fontId="9" fillId="3" borderId="78" xfId="2" applyNumberFormat="1" applyFont="1" applyFill="1" applyBorder="1" applyAlignment="1">
      <alignment horizontal="center" vertical="center" shrinkToFit="1"/>
    </xf>
    <xf numFmtId="177" fontId="9" fillId="3" borderId="100" xfId="2" applyNumberFormat="1" applyFont="1" applyFill="1" applyBorder="1" applyAlignment="1">
      <alignment horizontal="center" vertical="center" shrinkToFit="1"/>
    </xf>
    <xf numFmtId="177" fontId="9" fillId="3" borderId="79" xfId="2" applyNumberFormat="1" applyFont="1" applyFill="1" applyBorder="1" applyAlignment="1">
      <alignment horizontal="center" vertical="center" shrinkToFit="1"/>
    </xf>
    <xf numFmtId="177" fontId="9" fillId="3" borderId="80" xfId="2" applyNumberFormat="1" applyFont="1" applyFill="1" applyBorder="1" applyAlignment="1">
      <alignment horizontal="center" vertical="center" shrinkToFit="1"/>
    </xf>
    <xf numFmtId="177" fontId="9" fillId="3" borderId="58" xfId="2" applyNumberFormat="1" applyFont="1" applyFill="1" applyBorder="1" applyAlignment="1">
      <alignment horizontal="center" vertical="distributed" textRotation="255" justifyLastLine="1" shrinkToFit="1"/>
    </xf>
    <xf numFmtId="177" fontId="9" fillId="3" borderId="81" xfId="2" applyNumberFormat="1" applyFont="1" applyFill="1" applyBorder="1" applyAlignment="1">
      <alignment horizontal="center" vertical="distributed" textRotation="255" justifyLastLine="1" shrinkToFit="1"/>
    </xf>
    <xf numFmtId="177" fontId="7" fillId="2" borderId="19" xfId="2" applyNumberFormat="1" applyFont="1" applyFill="1" applyBorder="1" applyAlignment="1">
      <alignment horizontal="center" vertical="center" shrinkToFit="1"/>
    </xf>
    <xf numFmtId="177" fontId="9" fillId="5" borderId="78" xfId="2" applyNumberFormat="1" applyFont="1" applyFill="1" applyBorder="1" applyAlignment="1">
      <alignment horizontal="center" vertical="center" shrinkToFit="1"/>
    </xf>
    <xf numFmtId="177" fontId="9" fillId="5" borderId="100" xfId="2" applyNumberFormat="1" applyFont="1" applyFill="1" applyBorder="1" applyAlignment="1">
      <alignment horizontal="center" vertical="center" shrinkToFit="1"/>
    </xf>
    <xf numFmtId="177" fontId="9" fillId="5" borderId="79" xfId="2" applyNumberFormat="1" applyFont="1" applyFill="1" applyBorder="1" applyAlignment="1">
      <alignment horizontal="center" vertical="center" shrinkToFit="1"/>
    </xf>
    <xf numFmtId="177" fontId="9" fillId="5" borderId="80" xfId="2" applyNumberFormat="1" applyFont="1" applyFill="1" applyBorder="1" applyAlignment="1">
      <alignment horizontal="center" vertical="center" shrinkToFit="1"/>
    </xf>
    <xf numFmtId="177" fontId="9" fillId="4" borderId="78" xfId="2" applyNumberFormat="1" applyFont="1" applyFill="1" applyBorder="1" applyAlignment="1">
      <alignment horizontal="center" vertical="center" shrinkToFit="1"/>
    </xf>
    <xf numFmtId="177" fontId="9" fillId="4" borderId="100" xfId="2" applyNumberFormat="1" applyFont="1" applyFill="1" applyBorder="1" applyAlignment="1">
      <alignment horizontal="center" vertical="center" shrinkToFit="1"/>
    </xf>
    <xf numFmtId="177" fontId="9" fillId="4" borderId="79" xfId="2" applyNumberFormat="1" applyFont="1" applyFill="1" applyBorder="1" applyAlignment="1">
      <alignment horizontal="center" vertical="center" shrinkToFit="1"/>
    </xf>
    <xf numFmtId="177" fontId="9" fillId="4" borderId="80" xfId="2" applyNumberFormat="1" applyFont="1" applyFill="1" applyBorder="1" applyAlignment="1">
      <alignment horizontal="center" vertical="center" shrinkToFit="1"/>
    </xf>
    <xf numFmtId="177" fontId="9" fillId="5" borderId="58" xfId="2" applyNumberFormat="1" applyFont="1" applyFill="1" applyBorder="1" applyAlignment="1">
      <alignment horizontal="center" vertical="distributed" textRotation="255" justifyLastLine="1" shrinkToFit="1"/>
    </xf>
    <xf numFmtId="177" fontId="9" fillId="5" borderId="81" xfId="2" applyNumberFormat="1" applyFont="1" applyFill="1" applyBorder="1" applyAlignment="1">
      <alignment horizontal="center" vertical="distributed" textRotation="255" justifyLastLine="1" shrinkToFit="1"/>
    </xf>
    <xf numFmtId="177" fontId="7" fillId="2" borderId="36" xfId="2" applyNumberFormat="1" applyFont="1" applyFill="1" applyBorder="1" applyAlignment="1">
      <alignment horizontal="center" vertical="center" shrinkToFit="1"/>
    </xf>
    <xf numFmtId="177" fontId="9" fillId="4" borderId="58" xfId="2" applyNumberFormat="1" applyFont="1" applyFill="1" applyBorder="1" applyAlignment="1">
      <alignment horizontal="center" vertical="distributed" textRotation="255" justifyLastLine="1" shrinkToFit="1"/>
    </xf>
    <xf numFmtId="177" fontId="9" fillId="4" borderId="81" xfId="2" applyNumberFormat="1" applyFont="1" applyFill="1" applyBorder="1" applyAlignment="1">
      <alignment horizontal="center" vertical="distributed" textRotation="255" justifyLastLine="1" shrinkToFit="1"/>
    </xf>
    <xf numFmtId="177" fontId="7" fillId="2" borderId="39" xfId="2" applyNumberFormat="1" applyFont="1" applyFill="1" applyBorder="1" applyAlignment="1">
      <alignment horizontal="center" vertical="center" shrinkToFit="1"/>
    </xf>
    <xf numFmtId="177" fontId="7" fillId="2" borderId="32" xfId="2" applyNumberFormat="1" applyFont="1" applyFill="1" applyBorder="1" applyAlignment="1">
      <alignment horizontal="center" vertical="center" shrinkToFit="1"/>
    </xf>
    <xf numFmtId="177" fontId="9" fillId="2" borderId="41" xfId="2" applyNumberFormat="1" applyFont="1" applyFill="1" applyBorder="1" applyAlignment="1">
      <alignment horizontal="distributed" vertical="center" justifyLastLine="1" shrinkToFit="1"/>
    </xf>
    <xf numFmtId="177" fontId="7" fillId="2" borderId="75" xfId="2" applyNumberFormat="1" applyFont="1" applyFill="1" applyBorder="1" applyAlignment="1">
      <alignment horizontal="distributed" vertical="center" justifyLastLine="1" shrinkToFit="1"/>
    </xf>
    <xf numFmtId="177" fontId="7" fillId="2" borderId="38" xfId="2" applyNumberFormat="1" applyFont="1" applyFill="1" applyBorder="1" applyAlignment="1">
      <alignment horizontal="center" vertical="center" shrinkToFit="1"/>
    </xf>
    <xf numFmtId="177" fontId="7" fillId="2" borderId="31" xfId="2" applyNumberFormat="1" applyFont="1" applyFill="1" applyBorder="1" applyAlignment="1">
      <alignment horizontal="center" vertical="center" shrinkToFit="1"/>
    </xf>
    <xf numFmtId="177" fontId="7" fillId="2" borderId="63" xfId="2" applyNumberFormat="1" applyFont="1" applyFill="1" applyBorder="1" applyAlignment="1">
      <alignment horizontal="center" vertical="center" shrinkToFit="1"/>
    </xf>
    <xf numFmtId="177" fontId="7" fillId="2" borderId="2" xfId="2" applyNumberFormat="1" applyFont="1" applyFill="1" applyBorder="1" applyAlignment="1">
      <alignment horizontal="center" vertical="center" shrinkToFit="1"/>
    </xf>
    <xf numFmtId="177" fontId="7" fillId="2" borderId="57" xfId="2" applyNumberFormat="1" applyFont="1" applyFill="1" applyBorder="1" applyAlignment="1">
      <alignment horizontal="center" vertical="center" wrapText="1" shrinkToFit="1"/>
    </xf>
    <xf numFmtId="177" fontId="7" fillId="2" borderId="1" xfId="2" applyNumberFormat="1" applyFont="1" applyFill="1" applyBorder="1" applyAlignment="1">
      <alignment horizontal="center" vertical="center" wrapText="1" shrinkToFit="1"/>
    </xf>
    <xf numFmtId="38" fontId="10" fillId="3" borderId="59" xfId="2" applyNumberFormat="1" applyFont="1" applyFill="1" applyBorder="1" applyAlignment="1">
      <alignment horizontal="center" vertical="center" shrinkToFit="1"/>
    </xf>
    <xf numFmtId="0" fontId="3" fillId="0" borderId="3" xfId="2" applyBorder="1" applyAlignment="1">
      <alignment vertical="center" shrinkToFit="1"/>
    </xf>
    <xf numFmtId="0" fontId="10" fillId="3" borderId="59" xfId="2" applyFont="1" applyFill="1" applyBorder="1" applyAlignment="1">
      <alignment horizontal="center" vertical="center" shrinkToFit="1"/>
    </xf>
    <xf numFmtId="0" fontId="6" fillId="2" borderId="0" xfId="2" applyFont="1" applyFill="1" applyAlignment="1">
      <alignment vertical="top"/>
    </xf>
    <xf numFmtId="0" fontId="5" fillId="2" borderId="0" xfId="2" applyFont="1" applyFill="1" applyAlignment="1">
      <alignment vertical="top"/>
    </xf>
    <xf numFmtId="177" fontId="9" fillId="2" borderId="77" xfId="2" applyNumberFormat="1" applyFont="1" applyFill="1" applyBorder="1" applyAlignment="1">
      <alignment horizontal="distributed" vertical="center" justifyLastLine="1" shrinkToFit="1"/>
    </xf>
    <xf numFmtId="177" fontId="9" fillId="2" borderId="76" xfId="2" applyNumberFormat="1" applyFont="1" applyFill="1" applyBorder="1" applyAlignment="1">
      <alignment horizontal="distributed" vertical="center" justifyLastLine="1" shrinkToFit="1"/>
    </xf>
    <xf numFmtId="177" fontId="9" fillId="2" borderId="79" xfId="2" applyNumberFormat="1" applyFont="1" applyFill="1" applyBorder="1" applyAlignment="1">
      <alignment horizontal="distributed" vertical="center" justifyLastLine="1" shrinkToFit="1"/>
    </xf>
    <xf numFmtId="177" fontId="9" fillId="2" borderId="80" xfId="2" applyNumberFormat="1" applyFont="1" applyFill="1" applyBorder="1" applyAlignment="1">
      <alignment horizontal="distributed" vertical="center" justifyLastLine="1" shrinkToFit="1"/>
    </xf>
    <xf numFmtId="177" fontId="9" fillId="2" borderId="38" xfId="2" applyNumberFormat="1" applyFont="1" applyFill="1" applyBorder="1" applyAlignment="1">
      <alignment horizontal="distributed" vertical="center" justifyLastLine="1" shrinkToFit="1"/>
    </xf>
    <xf numFmtId="177" fontId="7" fillId="2" borderId="31" xfId="2" applyNumberFormat="1" applyFont="1" applyFill="1" applyBorder="1" applyAlignment="1">
      <alignment horizontal="distributed" vertical="center" justifyLastLine="1" shrinkToFit="1"/>
    </xf>
    <xf numFmtId="177" fontId="9" fillId="2" borderId="37" xfId="2" applyNumberFormat="1" applyFont="1" applyFill="1" applyBorder="1" applyAlignment="1">
      <alignment horizontal="distributed" vertical="center" justifyLastLine="1" shrinkToFit="1"/>
    </xf>
    <xf numFmtId="177" fontId="7" fillId="2" borderId="42" xfId="2" applyNumberFormat="1" applyFont="1" applyFill="1" applyBorder="1" applyAlignment="1">
      <alignment horizontal="distributed" vertical="center" justifyLastLine="1" shrinkToFit="1"/>
    </xf>
    <xf numFmtId="177" fontId="7" fillId="2" borderId="28" xfId="2" applyNumberFormat="1" applyFont="1" applyFill="1" applyBorder="1" applyAlignment="1">
      <alignment horizontal="distributed" vertical="center" justifyLastLine="1" shrinkToFit="1"/>
    </xf>
    <xf numFmtId="181" fontId="0" fillId="0" borderId="0" xfId="0" applyNumberFormat="1">
      <alignment vertical="center"/>
    </xf>
    <xf numFmtId="176" fontId="0" fillId="6" borderId="118" xfId="0" applyNumberFormat="1" applyFill="1" applyBorder="1">
      <alignment vertical="center"/>
    </xf>
    <xf numFmtId="176" fontId="0" fillId="6" borderId="119" xfId="0" applyNumberFormat="1" applyFill="1" applyBorder="1">
      <alignment vertical="center"/>
    </xf>
    <xf numFmtId="176" fontId="0" fillId="6" borderId="120" xfId="0" applyNumberFormat="1" applyFill="1" applyBorder="1">
      <alignment vertical="center"/>
    </xf>
    <xf numFmtId="176" fontId="0" fillId="6" borderId="121" xfId="0" applyNumberFormat="1" applyFill="1" applyBorder="1">
      <alignment vertical="center"/>
    </xf>
    <xf numFmtId="0" fontId="0" fillId="0" borderId="122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wrapText="1"/>
    </xf>
    <xf numFmtId="181" fontId="0" fillId="0" borderId="11" xfId="0" applyNumberFormat="1" applyBorder="1">
      <alignment vertical="center"/>
    </xf>
    <xf numFmtId="181" fontId="0" fillId="0" borderId="18" xfId="0" applyNumberFormat="1" applyBorder="1">
      <alignment vertical="center"/>
    </xf>
    <xf numFmtId="181" fontId="0" fillId="0" borderId="43" xfId="0" applyNumberFormat="1" applyBorder="1">
      <alignment vertical="center"/>
    </xf>
    <xf numFmtId="181" fontId="0" fillId="0" borderId="12" xfId="0" applyNumberForma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23" xfId="0" applyFill="1" applyBorder="1" applyAlignment="1">
      <alignment horizontal="center" vertical="center" wrapText="1"/>
    </xf>
    <xf numFmtId="176" fontId="0" fillId="6" borderId="44" xfId="0" applyNumberFormat="1" applyFill="1" applyBorder="1">
      <alignment vertical="center"/>
    </xf>
    <xf numFmtId="176" fontId="0" fillId="6" borderId="124" xfId="0" applyNumberFormat="1" applyFill="1" applyBorder="1">
      <alignment vertical="center"/>
    </xf>
    <xf numFmtId="176" fontId="0" fillId="6" borderId="125" xfId="0" applyNumberFormat="1" applyFill="1" applyBorder="1">
      <alignment vertical="center"/>
    </xf>
    <xf numFmtId="176" fontId="0" fillId="6" borderId="126" xfId="0" applyNumberFormat="1" applyFill="1" applyBorder="1">
      <alignment vertical="center"/>
    </xf>
    <xf numFmtId="0" fontId="0" fillId="0" borderId="127" xfId="0" applyBorder="1" applyAlignment="1">
      <alignment horizontal="center" vertical="center" shrinkToFit="1"/>
    </xf>
    <xf numFmtId="181" fontId="0" fillId="0" borderId="27" xfId="0" applyNumberFormat="1" applyBorder="1">
      <alignment vertical="center"/>
    </xf>
    <xf numFmtId="181" fontId="0" fillId="0" borderId="128" xfId="0" applyNumberFormat="1" applyBorder="1">
      <alignment vertical="center"/>
    </xf>
    <xf numFmtId="181" fontId="0" fillId="0" borderId="129" xfId="0" applyNumberFormat="1" applyBorder="1">
      <alignment vertical="center"/>
    </xf>
    <xf numFmtId="181" fontId="0" fillId="0" borderId="130" xfId="0" applyNumberFormat="1" applyBorder="1">
      <alignment vertical="center"/>
    </xf>
    <xf numFmtId="0" fontId="0" fillId="0" borderId="131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181" fontId="0" fillId="6" borderId="132" xfId="0" applyNumberFormat="1" applyFill="1" applyBorder="1">
      <alignment vertical="center"/>
    </xf>
    <xf numFmtId="177" fontId="0" fillId="6" borderId="122" xfId="0" applyNumberFormat="1" applyFill="1" applyBorder="1">
      <alignment vertical="center"/>
    </xf>
    <xf numFmtId="176" fontId="0" fillId="6" borderId="133" xfId="0" applyNumberFormat="1" applyFill="1" applyBorder="1">
      <alignment vertical="center"/>
    </xf>
    <xf numFmtId="181" fontId="0" fillId="6" borderId="122" xfId="0" applyNumberFormat="1" applyFill="1" applyBorder="1">
      <alignment vertical="center"/>
    </xf>
    <xf numFmtId="177" fontId="0" fillId="6" borderId="133" xfId="0" applyNumberFormat="1" applyFill="1" applyBorder="1">
      <alignment vertical="center"/>
    </xf>
    <xf numFmtId="177" fontId="0" fillId="6" borderId="119" xfId="0" applyNumberFormat="1" applyFill="1" applyBorder="1">
      <alignment vertical="center"/>
    </xf>
    <xf numFmtId="177" fontId="0" fillId="6" borderId="120" xfId="0" applyNumberFormat="1" applyFill="1" applyBorder="1">
      <alignment vertical="center"/>
    </xf>
    <xf numFmtId="181" fontId="0" fillId="6" borderId="133" xfId="0" applyNumberFormat="1" applyFill="1" applyBorder="1">
      <alignment vertical="center"/>
    </xf>
    <xf numFmtId="181" fontId="0" fillId="6" borderId="119" xfId="0" applyNumberFormat="1" applyFill="1" applyBorder="1">
      <alignment vertical="center"/>
    </xf>
    <xf numFmtId="181" fontId="0" fillId="6" borderId="121" xfId="0" applyNumberFormat="1" applyFill="1" applyBorder="1">
      <alignment vertical="center"/>
    </xf>
    <xf numFmtId="0" fontId="0" fillId="0" borderId="31" xfId="0" applyBorder="1" applyAlignment="1">
      <alignment horizontal="center" vertical="center"/>
    </xf>
    <xf numFmtId="176" fontId="0" fillId="6" borderId="27" xfId="0" applyNumberFormat="1" applyFill="1" applyBorder="1">
      <alignment vertical="center"/>
    </xf>
    <xf numFmtId="181" fontId="0" fillId="6" borderId="134" xfId="0" applyNumberFormat="1" applyFill="1" applyBorder="1">
      <alignment vertical="center"/>
    </xf>
    <xf numFmtId="177" fontId="0" fillId="6" borderId="131" xfId="0" applyNumberFormat="1" applyFill="1" applyBorder="1">
      <alignment vertical="center"/>
    </xf>
    <xf numFmtId="176" fontId="0" fillId="6" borderId="135" xfId="0" applyNumberFormat="1" applyFill="1" applyBorder="1">
      <alignment vertical="center"/>
    </xf>
    <xf numFmtId="181" fontId="0" fillId="6" borderId="131" xfId="0" applyNumberFormat="1" applyFill="1" applyBorder="1">
      <alignment vertical="center"/>
    </xf>
    <xf numFmtId="177" fontId="0" fillId="6" borderId="135" xfId="0" applyNumberFormat="1" applyFill="1" applyBorder="1">
      <alignment vertical="center"/>
    </xf>
    <xf numFmtId="177" fontId="0" fillId="6" borderId="128" xfId="0" applyNumberFormat="1" applyFill="1" applyBorder="1">
      <alignment vertical="center"/>
    </xf>
    <xf numFmtId="177" fontId="0" fillId="6" borderId="129" xfId="0" applyNumberFormat="1" applyFill="1" applyBorder="1">
      <alignment vertical="center"/>
    </xf>
    <xf numFmtId="181" fontId="0" fillId="6" borderId="135" xfId="0" applyNumberFormat="1" applyFill="1" applyBorder="1">
      <alignment vertical="center"/>
    </xf>
    <xf numFmtId="181" fontId="0" fillId="6" borderId="128" xfId="0" applyNumberFormat="1" applyFill="1" applyBorder="1">
      <alignment vertical="center"/>
    </xf>
    <xf numFmtId="181" fontId="0" fillId="6" borderId="130" xfId="0" applyNumberFormat="1" applyFill="1" applyBorder="1">
      <alignment vertical="center"/>
    </xf>
    <xf numFmtId="0" fontId="0" fillId="0" borderId="38" xfId="0" applyBorder="1" applyAlignment="1">
      <alignment horizontal="center" vertical="center"/>
    </xf>
    <xf numFmtId="177" fontId="0" fillId="6" borderId="121" xfId="0" applyNumberFormat="1" applyFill="1" applyBorder="1">
      <alignment vertical="center"/>
    </xf>
    <xf numFmtId="181" fontId="0" fillId="0" borderId="121" xfId="0" applyNumberFormat="1" applyFill="1" applyBorder="1">
      <alignment vertical="center"/>
    </xf>
    <xf numFmtId="181" fontId="0" fillId="6" borderId="120" xfId="0" applyNumberFormat="1" applyFill="1" applyBorder="1">
      <alignment vertical="center"/>
    </xf>
    <xf numFmtId="181" fontId="0" fillId="0" borderId="120" xfId="0" applyNumberFormat="1" applyFill="1" applyBorder="1">
      <alignment vertical="center"/>
    </xf>
    <xf numFmtId="0" fontId="0" fillId="0" borderId="13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176" fontId="0" fillId="6" borderId="11" xfId="0" applyNumberFormat="1" applyFill="1" applyBorder="1">
      <alignment vertical="center"/>
    </xf>
    <xf numFmtId="177" fontId="0" fillId="6" borderId="12" xfId="0" applyNumberFormat="1" applyFill="1" applyBorder="1">
      <alignment vertical="center"/>
    </xf>
    <xf numFmtId="177" fontId="0" fillId="6" borderId="13" xfId="0" applyNumberFormat="1" applyFill="1" applyBorder="1">
      <alignment vertical="center"/>
    </xf>
    <xf numFmtId="176" fontId="0" fillId="6" borderId="16" xfId="0" applyNumberFormat="1" applyFill="1" applyBorder="1">
      <alignment vertical="center"/>
    </xf>
    <xf numFmtId="181" fontId="0" fillId="0" borderId="12" xfId="0" applyNumberFormat="1" applyFill="1" applyBorder="1">
      <alignment vertical="center"/>
    </xf>
    <xf numFmtId="181" fontId="0" fillId="6" borderId="13" xfId="0" applyNumberFormat="1" applyFill="1" applyBorder="1">
      <alignment vertical="center"/>
    </xf>
    <xf numFmtId="181" fontId="0" fillId="6" borderId="16" xfId="0" applyNumberFormat="1" applyFill="1" applyBorder="1">
      <alignment vertical="center"/>
    </xf>
    <xf numFmtId="181" fontId="0" fillId="6" borderId="18" xfId="0" applyNumberFormat="1" applyFill="1" applyBorder="1">
      <alignment vertical="center"/>
    </xf>
    <xf numFmtId="181" fontId="0" fillId="6" borderId="43" xfId="0" applyNumberFormat="1" applyFill="1" applyBorder="1">
      <alignment vertical="center"/>
    </xf>
    <xf numFmtId="181" fontId="0" fillId="0" borderId="43" xfId="0" applyNumberFormat="1" applyFill="1" applyBorder="1">
      <alignment vertical="center"/>
    </xf>
    <xf numFmtId="181" fontId="0" fillId="6" borderId="137" xfId="0" applyNumberFormat="1" applyFill="1" applyBorder="1">
      <alignment vertical="center"/>
    </xf>
    <xf numFmtId="181" fontId="0" fillId="6" borderId="12" xfId="0" applyNumberFormat="1" applyFill="1" applyBorder="1">
      <alignment vertical="center"/>
    </xf>
    <xf numFmtId="0" fontId="0" fillId="0" borderId="123" xfId="0" applyBorder="1" applyAlignment="1">
      <alignment horizontal="center" vertical="center"/>
    </xf>
    <xf numFmtId="177" fontId="0" fillId="6" borderId="126" xfId="0" applyNumberFormat="1" applyFill="1" applyBorder="1">
      <alignment vertical="center"/>
    </xf>
    <xf numFmtId="177" fontId="0" fillId="6" borderId="127" xfId="0" applyNumberFormat="1" applyFill="1" applyBorder="1">
      <alignment vertical="center"/>
    </xf>
    <xf numFmtId="176" fontId="0" fillId="6" borderId="138" xfId="0" applyNumberFormat="1" applyFill="1" applyBorder="1">
      <alignment vertical="center"/>
    </xf>
    <xf numFmtId="181" fontId="0" fillId="0" borderId="126" xfId="0" applyNumberFormat="1" applyFill="1" applyBorder="1">
      <alignment vertical="center"/>
    </xf>
    <xf numFmtId="181" fontId="0" fillId="6" borderId="127" xfId="0" applyNumberFormat="1" applyFill="1" applyBorder="1">
      <alignment vertical="center"/>
    </xf>
    <xf numFmtId="181" fontId="0" fillId="6" borderId="138" xfId="0" applyNumberFormat="1" applyFill="1" applyBorder="1">
      <alignment vertical="center"/>
    </xf>
    <xf numFmtId="181" fontId="0" fillId="6" borderId="124" xfId="0" applyNumberFormat="1" applyFill="1" applyBorder="1">
      <alignment vertical="center"/>
    </xf>
    <xf numFmtId="181" fontId="0" fillId="6" borderId="125" xfId="0" applyNumberFormat="1" applyFill="1" applyBorder="1">
      <alignment vertical="center"/>
    </xf>
    <xf numFmtId="181" fontId="0" fillId="0" borderId="125" xfId="0" applyNumberFormat="1" applyFill="1" applyBorder="1">
      <alignment vertical="center"/>
    </xf>
    <xf numFmtId="181" fontId="0" fillId="6" borderId="139" xfId="0" applyNumberFormat="1" applyFill="1" applyBorder="1">
      <alignment vertical="center"/>
    </xf>
    <xf numFmtId="181" fontId="0" fillId="6" borderId="126" xfId="0" applyNumberFormat="1" applyFill="1" applyBorder="1">
      <alignment vertical="center"/>
    </xf>
    <xf numFmtId="177" fontId="0" fillId="6" borderId="127" xfId="5" applyNumberFormat="1" applyFont="1" applyFill="1" applyBorder="1">
      <alignment vertical="center"/>
    </xf>
    <xf numFmtId="177" fontId="0" fillId="6" borderId="130" xfId="0" applyNumberFormat="1" applyFill="1" applyBorder="1">
      <alignment vertical="center"/>
    </xf>
    <xf numFmtId="181" fontId="0" fillId="0" borderId="130" xfId="0" applyNumberFormat="1" applyFill="1" applyBorder="1">
      <alignment vertical="center"/>
    </xf>
    <xf numFmtId="181" fontId="0" fillId="6" borderId="129" xfId="0" applyNumberFormat="1" applyFill="1" applyBorder="1">
      <alignment vertical="center"/>
    </xf>
    <xf numFmtId="181" fontId="0" fillId="0" borderId="129" xfId="0" applyNumberForma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41" xfId="0" applyFill="1" applyBorder="1" applyAlignment="1">
      <alignment horizontal="center" vertical="center"/>
    </xf>
    <xf numFmtId="0" fontId="0" fillId="0" borderId="142" xfId="0" applyFill="1" applyBorder="1" applyAlignment="1">
      <alignment horizontal="center" vertical="center"/>
    </xf>
    <xf numFmtId="0" fontId="0" fillId="0" borderId="143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0" fontId="0" fillId="0" borderId="0" xfId="4" applyNumberFormat="1" applyFont="1">
      <alignment vertical="center"/>
    </xf>
    <xf numFmtId="182" fontId="0" fillId="0" borderId="0" xfId="0" applyNumberForma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47" xfId="0" applyBorder="1">
      <alignment vertical="center"/>
    </xf>
    <xf numFmtId="0" fontId="0" fillId="0" borderId="148" xfId="0" applyBorder="1">
      <alignment vertical="center"/>
    </xf>
    <xf numFmtId="176" fontId="0" fillId="6" borderId="3" xfId="0" applyNumberFormat="1" applyFill="1" applyBorder="1">
      <alignment vertical="center"/>
    </xf>
    <xf numFmtId="176" fontId="0" fillId="6" borderId="4" xfId="0" applyNumberFormat="1" applyFill="1" applyBorder="1">
      <alignment vertical="center"/>
    </xf>
    <xf numFmtId="176" fontId="0" fillId="6" borderId="5" xfId="0" applyNumberFormat="1" applyFill="1" applyBorder="1">
      <alignment vertical="center"/>
    </xf>
    <xf numFmtId="176" fontId="0" fillId="6" borderId="6" xfId="0" applyNumberFormat="1" applyFill="1" applyBorder="1">
      <alignment vertical="center"/>
    </xf>
    <xf numFmtId="176" fontId="0" fillId="6" borderId="2" xfId="0" applyNumberFormat="1" applyFill="1" applyBorder="1">
      <alignment vertical="center"/>
    </xf>
    <xf numFmtId="176" fontId="0" fillId="6" borderId="46" xfId="0" applyNumberFormat="1" applyFill="1" applyBorder="1">
      <alignment vertical="center"/>
    </xf>
    <xf numFmtId="176" fontId="0" fillId="6" borderId="8" xfId="0" applyNumberFormat="1" applyFill="1" applyBorder="1">
      <alignment vertical="center"/>
    </xf>
    <xf numFmtId="176" fontId="0" fillId="6" borderId="7" xfId="0" applyNumberFormat="1" applyFill="1" applyBorder="1">
      <alignment vertical="center"/>
    </xf>
    <xf numFmtId="176" fontId="0" fillId="6" borderId="149" xfId="0" applyNumberFormat="1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50" xfId="0" applyBorder="1">
      <alignment vertical="center"/>
    </xf>
    <xf numFmtId="0" fontId="0" fillId="0" borderId="151" xfId="0" applyBorder="1">
      <alignment vertical="center"/>
    </xf>
    <xf numFmtId="177" fontId="0" fillId="6" borderId="14" xfId="0" applyNumberFormat="1" applyFill="1" applyBorder="1">
      <alignment vertical="center"/>
    </xf>
    <xf numFmtId="177" fontId="0" fillId="6" borderId="15" xfId="0" applyNumberFormat="1" applyFill="1" applyBorder="1">
      <alignment vertical="center"/>
    </xf>
    <xf numFmtId="177" fontId="0" fillId="6" borderId="16" xfId="0" applyNumberFormat="1" applyFill="1" applyBorder="1">
      <alignment vertical="center"/>
    </xf>
    <xf numFmtId="177" fontId="0" fillId="6" borderId="47" xfId="0" applyNumberFormat="1" applyFill="1" applyBorder="1">
      <alignment vertical="center"/>
    </xf>
    <xf numFmtId="177" fontId="0" fillId="6" borderId="18" xfId="0" applyNumberFormat="1" applyFill="1" applyBorder="1">
      <alignment vertical="center"/>
    </xf>
    <xf numFmtId="177" fontId="0" fillId="6" borderId="17" xfId="0" applyNumberFormat="1" applyFill="1" applyBorder="1">
      <alignment vertical="center"/>
    </xf>
    <xf numFmtId="177" fontId="0" fillId="6" borderId="43" xfId="0" applyNumberFormat="1" applyFill="1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52" xfId="0" applyFill="1" applyBorder="1" applyAlignment="1">
      <alignment horizontal="center" vertical="center"/>
    </xf>
    <xf numFmtId="0" fontId="0" fillId="0" borderId="153" xfId="0" applyBorder="1" applyAlignment="1">
      <alignment horizontal="center" vertical="center" textRotation="255"/>
    </xf>
    <xf numFmtId="176" fontId="0" fillId="6" borderId="127" xfId="0" applyNumberFormat="1" applyFill="1" applyBorder="1">
      <alignment vertical="center"/>
    </xf>
    <xf numFmtId="176" fontId="0" fillId="6" borderId="154" xfId="0" applyNumberFormat="1" applyFill="1" applyBorder="1">
      <alignment vertical="center"/>
    </xf>
    <xf numFmtId="176" fontId="0" fillId="6" borderId="155" xfId="0" applyNumberFormat="1" applyFill="1" applyBorder="1">
      <alignment vertical="center"/>
    </xf>
    <xf numFmtId="176" fontId="0" fillId="6" borderId="156" xfId="0" applyNumberFormat="1" applyFill="1" applyBorder="1">
      <alignment vertical="center"/>
    </xf>
    <xf numFmtId="176" fontId="0" fillId="6" borderId="157" xfId="0" applyNumberFormat="1" applyFill="1" applyBorder="1">
      <alignment vertical="center"/>
    </xf>
    <xf numFmtId="0" fontId="0" fillId="0" borderId="44" xfId="0" applyBorder="1" applyAlignment="1">
      <alignment horizontal="center" vertical="center" shrinkToFit="1"/>
    </xf>
    <xf numFmtId="181" fontId="0" fillId="6" borderId="45" xfId="0" applyNumberFormat="1" applyFill="1" applyBorder="1">
      <alignment vertical="center"/>
    </xf>
    <xf numFmtId="177" fontId="0" fillId="6" borderId="48" xfId="0" applyNumberFormat="1" applyFill="1" applyBorder="1">
      <alignment vertical="center"/>
    </xf>
    <xf numFmtId="177" fontId="0" fillId="6" borderId="49" xfId="0" applyNumberFormat="1" applyFill="1" applyBorder="1">
      <alignment vertical="center"/>
    </xf>
    <xf numFmtId="177" fontId="0" fillId="6" borderId="50" xfId="0" applyNumberFormat="1" applyFill="1" applyBorder="1">
      <alignment vertical="center"/>
    </xf>
    <xf numFmtId="177" fontId="0" fillId="6" borderId="51" xfId="0" applyNumberFormat="1" applyFill="1" applyBorder="1">
      <alignment vertical="center"/>
    </xf>
    <xf numFmtId="177" fontId="0" fillId="6" borderId="52" xfId="0" applyNumberFormat="1" applyFill="1" applyBorder="1">
      <alignment vertical="center"/>
    </xf>
    <xf numFmtId="177" fontId="0" fillId="6" borderId="53" xfId="0" applyNumberFormat="1" applyFill="1" applyBorder="1">
      <alignment vertical="center"/>
    </xf>
    <xf numFmtId="177" fontId="0" fillId="6" borderId="54" xfId="0" applyNumberFormat="1" applyFill="1" applyBorder="1">
      <alignment vertical="center"/>
    </xf>
    <xf numFmtId="177" fontId="0" fillId="6" borderId="158" xfId="0" applyNumberFormat="1" applyFill="1" applyBorder="1">
      <alignment vertical="center"/>
    </xf>
    <xf numFmtId="0" fontId="0" fillId="0" borderId="55" xfId="0" applyBorder="1" applyAlignment="1">
      <alignment horizontal="center" vertical="center" shrinkToFit="1"/>
    </xf>
    <xf numFmtId="0" fontId="0" fillId="0" borderId="152" xfId="0" applyFill="1" applyBorder="1" applyAlignment="1">
      <alignment horizontal="center" vertical="center" wrapText="1"/>
    </xf>
    <xf numFmtId="176" fontId="0" fillId="6" borderId="21" xfId="0" applyNumberFormat="1" applyFill="1" applyBorder="1">
      <alignment vertical="center"/>
    </xf>
    <xf numFmtId="176" fontId="0" fillId="6" borderId="22" xfId="0" applyNumberFormat="1" applyFill="1" applyBorder="1">
      <alignment vertical="center"/>
    </xf>
    <xf numFmtId="176" fontId="0" fillId="6" borderId="23" xfId="0" applyNumberFormat="1" applyFill="1" applyBorder="1">
      <alignment vertical="center"/>
    </xf>
    <xf numFmtId="176" fontId="0" fillId="6" borderId="24" xfId="0" applyNumberFormat="1" applyFill="1" applyBorder="1">
      <alignment vertical="center"/>
    </xf>
    <xf numFmtId="176" fontId="0" fillId="6" borderId="20" xfId="0" applyNumberFormat="1" applyFill="1" applyBorder="1">
      <alignment vertical="center"/>
    </xf>
    <xf numFmtId="176" fontId="0" fillId="6" borderId="56" xfId="0" applyNumberFormat="1" applyFill="1" applyBorder="1">
      <alignment vertical="center"/>
    </xf>
    <xf numFmtId="176" fontId="0" fillId="6" borderId="26" xfId="0" applyNumberFormat="1" applyFill="1" applyBorder="1">
      <alignment vertical="center"/>
    </xf>
    <xf numFmtId="176" fontId="0" fillId="6" borderId="25" xfId="0" applyNumberFormat="1" applyFill="1" applyBorder="1">
      <alignment vertical="center"/>
    </xf>
    <xf numFmtId="176" fontId="0" fillId="6" borderId="159" xfId="0" applyNumberFormat="1" applyFill="1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152" xfId="0" applyBorder="1" applyAlignment="1">
      <alignment horizontal="center" vertical="center"/>
    </xf>
    <xf numFmtId="0" fontId="0" fillId="0" borderId="160" xfId="0" applyBorder="1">
      <alignment vertical="center"/>
    </xf>
    <xf numFmtId="0" fontId="0" fillId="0" borderId="161" xfId="0" applyBorder="1">
      <alignment vertical="center"/>
    </xf>
    <xf numFmtId="176" fontId="0" fillId="6" borderId="13" xfId="0" applyNumberFormat="1" applyFill="1" applyBorder="1">
      <alignment vertical="center"/>
    </xf>
    <xf numFmtId="176" fontId="0" fillId="6" borderId="14" xfId="0" applyNumberFormat="1" applyFill="1" applyBorder="1">
      <alignment vertical="center"/>
    </xf>
    <xf numFmtId="176" fontId="0" fillId="6" borderId="15" xfId="0" applyNumberFormat="1" applyFill="1" applyBorder="1">
      <alignment vertical="center"/>
    </xf>
    <xf numFmtId="176" fontId="0" fillId="6" borderId="12" xfId="0" applyNumberFormat="1" applyFill="1" applyBorder="1">
      <alignment vertical="center"/>
    </xf>
    <xf numFmtId="176" fontId="0" fillId="6" borderId="47" xfId="0" applyNumberFormat="1" applyFill="1" applyBorder="1">
      <alignment vertical="center"/>
    </xf>
    <xf numFmtId="176" fontId="0" fillId="6" borderId="18" xfId="0" applyNumberFormat="1" applyFill="1" applyBorder="1">
      <alignment vertical="center"/>
    </xf>
    <xf numFmtId="176" fontId="0" fillId="6" borderId="17" xfId="0" applyNumberFormat="1" applyFill="1" applyBorder="1">
      <alignment vertical="center"/>
    </xf>
    <xf numFmtId="176" fontId="0" fillId="6" borderId="43" xfId="0" applyNumberFormat="1" applyFill="1" applyBorder="1">
      <alignment vertical="center"/>
    </xf>
    <xf numFmtId="181" fontId="16" fillId="6" borderId="125" xfId="0" applyNumberFormat="1" applyFont="1" applyFill="1" applyBorder="1">
      <alignment vertical="center"/>
    </xf>
    <xf numFmtId="177" fontId="0" fillId="6" borderId="154" xfId="0" applyNumberFormat="1" applyFill="1" applyBorder="1">
      <alignment vertical="center"/>
    </xf>
    <xf numFmtId="177" fontId="0" fillId="6" borderId="155" xfId="0" applyNumberFormat="1" applyFill="1" applyBorder="1">
      <alignment vertical="center"/>
    </xf>
    <xf numFmtId="177" fontId="0" fillId="6" borderId="138" xfId="0" applyNumberFormat="1" applyFill="1" applyBorder="1">
      <alignment vertical="center"/>
    </xf>
    <xf numFmtId="177" fontId="0" fillId="6" borderId="156" xfId="0" applyNumberFormat="1" applyFill="1" applyBorder="1">
      <alignment vertical="center"/>
    </xf>
    <xf numFmtId="177" fontId="0" fillId="6" borderId="124" xfId="0" applyNumberFormat="1" applyFill="1" applyBorder="1">
      <alignment vertical="center"/>
    </xf>
    <xf numFmtId="177" fontId="0" fillId="6" borderId="157" xfId="0" applyNumberFormat="1" applyFill="1" applyBorder="1">
      <alignment vertical="center"/>
    </xf>
    <xf numFmtId="177" fontId="0" fillId="6" borderId="125" xfId="0" applyNumberFormat="1" applyFill="1" applyBorder="1">
      <alignment vertical="center"/>
    </xf>
    <xf numFmtId="176" fontId="0" fillId="6" borderId="57" xfId="0" applyNumberFormat="1" applyFill="1" applyBorder="1">
      <alignment vertical="center"/>
    </xf>
    <xf numFmtId="181" fontId="16" fillId="6" borderId="58" xfId="0" applyNumberFormat="1" applyFont="1" applyFill="1" applyBorder="1">
      <alignment vertical="center"/>
    </xf>
    <xf numFmtId="181" fontId="0" fillId="6" borderId="59" xfId="0" applyNumberFormat="1" applyFill="1" applyBorder="1">
      <alignment vertical="center"/>
    </xf>
    <xf numFmtId="177" fontId="0" fillId="6" borderId="60" xfId="0" applyNumberFormat="1" applyFill="1" applyBorder="1">
      <alignment vertical="center"/>
    </xf>
    <xf numFmtId="177" fontId="0" fillId="6" borderId="61" xfId="0" applyNumberFormat="1" applyFill="1" applyBorder="1">
      <alignment vertical="center"/>
    </xf>
    <xf numFmtId="177" fontId="0" fillId="6" borderId="62" xfId="0" applyNumberFormat="1" applyFill="1" applyBorder="1">
      <alignment vertical="center"/>
    </xf>
    <xf numFmtId="177" fontId="0" fillId="6" borderId="63" xfId="0" applyNumberFormat="1" applyFill="1" applyBorder="1">
      <alignment vertical="center"/>
    </xf>
    <xf numFmtId="177" fontId="0" fillId="6" borderId="64" xfId="0" applyNumberFormat="1" applyFill="1" applyBorder="1">
      <alignment vertical="center"/>
    </xf>
    <xf numFmtId="177" fontId="0" fillId="6" borderId="65" xfId="0" applyNumberFormat="1" applyFill="1" applyBorder="1">
      <alignment vertical="center"/>
    </xf>
    <xf numFmtId="177" fontId="0" fillId="6" borderId="66" xfId="0" applyNumberFormat="1" applyFill="1" applyBorder="1">
      <alignment vertical="center"/>
    </xf>
    <xf numFmtId="177" fontId="0" fillId="6" borderId="58" xfId="0" applyNumberFormat="1" applyFill="1" applyBorder="1">
      <alignment vertical="center"/>
    </xf>
    <xf numFmtId="0" fontId="0" fillId="0" borderId="57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162" xfId="0" applyBorder="1" applyAlignment="1">
      <alignment horizontal="center" vertical="center" textRotation="255"/>
    </xf>
    <xf numFmtId="176" fontId="0" fillId="6" borderId="29" xfId="0" applyNumberFormat="1" applyFill="1" applyBorder="1">
      <alignment vertical="center"/>
    </xf>
    <xf numFmtId="176" fontId="0" fillId="6" borderId="0" xfId="0" applyNumberFormat="1" applyFill="1" applyBorder="1">
      <alignment vertical="center"/>
    </xf>
    <xf numFmtId="176" fontId="0" fillId="6" borderId="67" xfId="0" applyNumberFormat="1" applyFill="1" applyBorder="1">
      <alignment vertical="center"/>
    </xf>
    <xf numFmtId="176" fontId="0" fillId="6" borderId="68" xfId="0" applyNumberFormat="1" applyFill="1" applyBorder="1">
      <alignment vertical="center"/>
    </xf>
    <xf numFmtId="176" fontId="0" fillId="6" borderId="69" xfId="0" applyNumberFormat="1" applyFill="1" applyBorder="1">
      <alignment vertical="center"/>
    </xf>
    <xf numFmtId="176" fontId="0" fillId="6" borderId="70" xfId="0" applyNumberFormat="1" applyFill="1" applyBorder="1">
      <alignment vertical="center"/>
    </xf>
    <xf numFmtId="176" fontId="0" fillId="6" borderId="71" xfId="0" applyNumberFormat="1" applyFill="1" applyBorder="1">
      <alignment vertical="center"/>
    </xf>
    <xf numFmtId="176" fontId="0" fillId="6" borderId="72" xfId="0" applyNumberFormat="1" applyFill="1" applyBorder="1">
      <alignment vertical="center"/>
    </xf>
    <xf numFmtId="0" fontId="0" fillId="0" borderId="35" xfId="0" applyFill="1" applyBorder="1" applyAlignment="1">
      <alignment horizontal="center" vertical="center" wrapText="1"/>
    </xf>
    <xf numFmtId="181" fontId="0" fillId="0" borderId="14" xfId="0" applyNumberFormat="1" applyBorder="1">
      <alignment vertical="center"/>
    </xf>
    <xf numFmtId="181" fontId="0" fillId="0" borderId="15" xfId="0" applyNumberFormat="1" applyBorder="1">
      <alignment vertical="center"/>
    </xf>
    <xf numFmtId="181" fontId="0" fillId="0" borderId="16" xfId="0" applyNumberFormat="1" applyBorder="1">
      <alignment vertical="center"/>
    </xf>
    <xf numFmtId="181" fontId="0" fillId="0" borderId="47" xfId="0" applyNumberFormat="1" applyBorder="1">
      <alignment vertical="center"/>
    </xf>
    <xf numFmtId="181" fontId="0" fillId="0" borderId="17" xfId="0" applyNumberFormat="1" applyBorder="1">
      <alignment vertical="center"/>
    </xf>
    <xf numFmtId="181" fontId="0" fillId="0" borderId="48" xfId="0" applyNumberFormat="1" applyBorder="1">
      <alignment vertical="center"/>
    </xf>
    <xf numFmtId="181" fontId="0" fillId="0" borderId="49" xfId="0" applyNumberFormat="1" applyBorder="1">
      <alignment vertical="center"/>
    </xf>
    <xf numFmtId="181" fontId="0" fillId="0" borderId="50" xfId="0" applyNumberFormat="1" applyBorder="1">
      <alignment vertical="center"/>
    </xf>
    <xf numFmtId="181" fontId="0" fillId="0" borderId="51" xfId="0" applyNumberFormat="1" applyBorder="1">
      <alignment vertical="center"/>
    </xf>
    <xf numFmtId="181" fontId="0" fillId="0" borderId="52" xfId="0" applyNumberFormat="1" applyBorder="1">
      <alignment vertical="center"/>
    </xf>
    <xf numFmtId="181" fontId="0" fillId="0" borderId="53" xfId="0" applyNumberFormat="1" applyBorder="1">
      <alignment vertical="center"/>
    </xf>
    <xf numFmtId="181" fontId="0" fillId="0" borderId="54" xfId="0" applyNumberFormat="1" applyBorder="1">
      <alignment vertical="center"/>
    </xf>
    <xf numFmtId="176" fontId="0" fillId="6" borderId="163" xfId="0" applyNumberFormat="1" applyFill="1" applyBorder="1">
      <alignment vertical="center"/>
    </xf>
    <xf numFmtId="177" fontId="0" fillId="6" borderId="136" xfId="0" applyNumberFormat="1" applyFill="1" applyBorder="1">
      <alignment vertical="center"/>
    </xf>
    <xf numFmtId="177" fontId="0" fillId="6" borderId="164" xfId="0" applyNumberFormat="1" applyFill="1" applyBorder="1">
      <alignment vertical="center"/>
    </xf>
    <xf numFmtId="177" fontId="0" fillId="6" borderId="165" xfId="0" applyNumberFormat="1" applyFill="1" applyBorder="1">
      <alignment vertical="center"/>
    </xf>
    <xf numFmtId="177" fontId="0" fillId="6" borderId="166" xfId="0" applyNumberFormat="1" applyFill="1" applyBorder="1">
      <alignment vertical="center"/>
    </xf>
    <xf numFmtId="177" fontId="0" fillId="6" borderId="167" xfId="0" applyNumberFormat="1" applyFill="1" applyBorder="1">
      <alignment vertical="center"/>
    </xf>
    <xf numFmtId="177" fontId="0" fillId="6" borderId="168" xfId="0" applyNumberFormat="1" applyFill="1" applyBorder="1">
      <alignment vertical="center"/>
    </xf>
    <xf numFmtId="177" fontId="0" fillId="6" borderId="169" xfId="0" applyNumberFormat="1" applyFill="1" applyBorder="1">
      <alignment vertical="center"/>
    </xf>
    <xf numFmtId="177" fontId="0" fillId="6" borderId="170" xfId="0" applyNumberFormat="1" applyFill="1" applyBorder="1">
      <alignment vertical="center"/>
    </xf>
    <xf numFmtId="177" fontId="0" fillId="6" borderId="171" xfId="0" applyNumberFormat="1" applyFill="1" applyBorder="1">
      <alignment vertical="center"/>
    </xf>
    <xf numFmtId="176" fontId="0" fillId="6" borderId="55" xfId="0" applyNumberFormat="1" applyFill="1" applyBorder="1">
      <alignment vertical="center"/>
    </xf>
    <xf numFmtId="181" fontId="16" fillId="6" borderId="43" xfId="0" applyNumberFormat="1" applyFont="1" applyFill="1" applyBorder="1">
      <alignment vertical="center"/>
    </xf>
    <xf numFmtId="177" fontId="0" fillId="6" borderId="45" xfId="0" applyNumberFormat="1" applyFill="1" applyBorder="1">
      <alignment vertical="center"/>
    </xf>
    <xf numFmtId="176" fontId="0" fillId="6" borderId="19" xfId="0" applyNumberFormat="1" applyFill="1" applyBorder="1">
      <alignment vertical="center"/>
    </xf>
    <xf numFmtId="181" fontId="0" fillId="0" borderId="159" xfId="0" applyNumberFormat="1" applyBorder="1">
      <alignment vertical="center"/>
    </xf>
    <xf numFmtId="177" fontId="0" fillId="6" borderId="21" xfId="0" applyNumberFormat="1" applyFill="1" applyBorder="1">
      <alignment vertical="center"/>
    </xf>
    <xf numFmtId="181" fontId="0" fillId="6" borderId="22" xfId="0" applyNumberFormat="1" applyFill="1" applyBorder="1">
      <alignment vertical="center"/>
    </xf>
    <xf numFmtId="181" fontId="0" fillId="6" borderId="23" xfId="0" applyNumberFormat="1" applyFill="1" applyBorder="1">
      <alignment vertical="center"/>
    </xf>
    <xf numFmtId="181" fontId="0" fillId="6" borderId="24" xfId="0" applyNumberFormat="1" applyFill="1" applyBorder="1">
      <alignment vertical="center"/>
    </xf>
    <xf numFmtId="181" fontId="0" fillId="6" borderId="20" xfId="0" applyNumberFormat="1" applyFill="1" applyBorder="1">
      <alignment vertical="center"/>
    </xf>
    <xf numFmtId="181" fontId="0" fillId="6" borderId="56" xfId="0" applyNumberFormat="1" applyFill="1" applyBorder="1">
      <alignment vertical="center"/>
    </xf>
    <xf numFmtId="181" fontId="0" fillId="6" borderId="26" xfId="0" applyNumberFormat="1" applyFill="1" applyBorder="1">
      <alignment vertical="center"/>
    </xf>
    <xf numFmtId="181" fontId="0" fillId="6" borderId="25" xfId="0" applyNumberFormat="1" applyFill="1" applyBorder="1">
      <alignment vertical="center"/>
    </xf>
    <xf numFmtId="181" fontId="0" fillId="6" borderId="14" xfId="0" applyNumberFormat="1" applyFill="1" applyBorder="1">
      <alignment vertical="center"/>
    </xf>
    <xf numFmtId="181" fontId="0" fillId="6" borderId="15" xfId="0" applyNumberFormat="1" applyFill="1" applyBorder="1">
      <alignment vertical="center"/>
    </xf>
    <xf numFmtId="181" fontId="0" fillId="6" borderId="47" xfId="0" applyNumberFormat="1" applyFill="1" applyBorder="1">
      <alignment vertical="center"/>
    </xf>
    <xf numFmtId="181" fontId="0" fillId="6" borderId="17" xfId="0" applyNumberFormat="1" applyFill="1" applyBorder="1">
      <alignment vertical="center"/>
    </xf>
    <xf numFmtId="181" fontId="0" fillId="0" borderId="125" xfId="0" applyNumberFormat="1" applyBorder="1">
      <alignment vertical="center"/>
    </xf>
    <xf numFmtId="181" fontId="0" fillId="6" borderId="154" xfId="0" applyNumberFormat="1" applyFill="1" applyBorder="1">
      <alignment vertical="center"/>
    </xf>
    <xf numFmtId="181" fontId="0" fillId="6" borderId="155" xfId="0" applyNumberFormat="1" applyFill="1" applyBorder="1">
      <alignment vertical="center"/>
    </xf>
    <xf numFmtId="181" fontId="0" fillId="6" borderId="156" xfId="0" applyNumberFormat="1" applyFill="1" applyBorder="1">
      <alignment vertical="center"/>
    </xf>
    <xf numFmtId="181" fontId="0" fillId="6" borderId="157" xfId="0" applyNumberFormat="1" applyFill="1" applyBorder="1">
      <alignment vertical="center"/>
    </xf>
    <xf numFmtId="181" fontId="0" fillId="0" borderId="158" xfId="0" applyNumberFormat="1" applyBorder="1">
      <alignment vertical="center"/>
    </xf>
    <xf numFmtId="181" fontId="0" fillId="6" borderId="48" xfId="0" applyNumberFormat="1" applyFill="1" applyBorder="1">
      <alignment vertical="center"/>
    </xf>
    <xf numFmtId="181" fontId="0" fillId="6" borderId="49" xfId="0" applyNumberFormat="1" applyFill="1" applyBorder="1">
      <alignment vertical="center"/>
    </xf>
    <xf numFmtId="181" fontId="0" fillId="6" borderId="50" xfId="0" applyNumberFormat="1" applyFill="1" applyBorder="1">
      <alignment vertical="center"/>
    </xf>
    <xf numFmtId="181" fontId="0" fillId="6" borderId="51" xfId="0" applyNumberFormat="1" applyFill="1" applyBorder="1">
      <alignment vertical="center"/>
    </xf>
    <xf numFmtId="181" fontId="0" fillId="6" borderId="52" xfId="0" applyNumberFormat="1" applyFill="1" applyBorder="1">
      <alignment vertical="center"/>
    </xf>
    <xf numFmtId="181" fontId="0" fillId="6" borderId="53" xfId="0" applyNumberFormat="1" applyFill="1" applyBorder="1">
      <alignment vertical="center"/>
    </xf>
    <xf numFmtId="181" fontId="0" fillId="6" borderId="54" xfId="0" applyNumberFormat="1" applyFill="1" applyBorder="1">
      <alignment vertical="center"/>
    </xf>
    <xf numFmtId="0" fontId="0" fillId="0" borderId="73" xfId="0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181" fontId="0" fillId="0" borderId="58" xfId="0" applyNumberFormat="1" applyBorder="1">
      <alignment vertical="center"/>
    </xf>
    <xf numFmtId="177" fontId="0" fillId="6" borderId="59" xfId="0" applyNumberFormat="1" applyFill="1" applyBorder="1">
      <alignment vertical="center"/>
    </xf>
    <xf numFmtId="181" fontId="0" fillId="6" borderId="0" xfId="0" applyNumberFormat="1" applyFill="1" applyBorder="1">
      <alignment vertical="center"/>
    </xf>
    <xf numFmtId="181" fontId="0" fillId="6" borderId="61" xfId="0" applyNumberFormat="1" applyFill="1" applyBorder="1">
      <alignment vertical="center"/>
    </xf>
    <xf numFmtId="181" fontId="0" fillId="6" borderId="68" xfId="0" applyNumberFormat="1" applyFill="1" applyBorder="1">
      <alignment vertical="center"/>
    </xf>
    <xf numFmtId="181" fontId="0" fillId="6" borderId="69" xfId="0" applyNumberFormat="1" applyFill="1" applyBorder="1">
      <alignment vertical="center"/>
    </xf>
    <xf numFmtId="181" fontId="0" fillId="6" borderId="64" xfId="0" applyNumberFormat="1" applyFill="1" applyBorder="1">
      <alignment vertical="center"/>
    </xf>
    <xf numFmtId="181" fontId="0" fillId="6" borderId="65" xfId="0" applyNumberFormat="1" applyFill="1" applyBorder="1">
      <alignment vertical="center"/>
    </xf>
    <xf numFmtId="181" fontId="0" fillId="6" borderId="66" xfId="0" applyNumberFormat="1" applyFill="1" applyBorder="1">
      <alignment vertical="center"/>
    </xf>
    <xf numFmtId="181" fontId="0" fillId="6" borderId="71" xfId="0" applyNumberFormat="1" applyFill="1" applyBorder="1">
      <alignment vertical="center"/>
    </xf>
    <xf numFmtId="0" fontId="0" fillId="0" borderId="57" xfId="0" applyFill="1" applyBorder="1" applyAlignment="1">
      <alignment horizontal="center" vertical="center" shrinkToFit="1"/>
    </xf>
    <xf numFmtId="176" fontId="0" fillId="6" borderId="122" xfId="0" applyNumberFormat="1" applyFill="1" applyBorder="1">
      <alignment vertical="center"/>
    </xf>
    <xf numFmtId="176" fontId="0" fillId="6" borderId="172" xfId="0" applyNumberFormat="1" applyFill="1" applyBorder="1">
      <alignment vertical="center"/>
    </xf>
    <xf numFmtId="176" fontId="0" fillId="6" borderId="173" xfId="0" applyNumberFormat="1" applyFill="1" applyBorder="1">
      <alignment vertical="center"/>
    </xf>
    <xf numFmtId="176" fontId="0" fillId="6" borderId="174" xfId="0" applyNumberFormat="1" applyFill="1" applyBorder="1">
      <alignment vertical="center"/>
    </xf>
    <xf numFmtId="176" fontId="0" fillId="6" borderId="175" xfId="0" applyNumberFormat="1" applyFill="1" applyBorder="1">
      <alignment vertical="center"/>
    </xf>
    <xf numFmtId="0" fontId="0" fillId="0" borderId="118" xfId="0" applyBorder="1" applyAlignment="1">
      <alignment horizontal="center" vertical="center" shrinkToFit="1"/>
    </xf>
    <xf numFmtId="178" fontId="0" fillId="0" borderId="14" xfId="5" applyNumberFormat="1" applyFont="1" applyBorder="1">
      <alignment vertical="center"/>
    </xf>
    <xf numFmtId="178" fontId="0" fillId="0" borderId="15" xfId="5" applyNumberFormat="1" applyFont="1" applyBorder="1">
      <alignment vertical="center"/>
    </xf>
    <xf numFmtId="178" fontId="0" fillId="0" borderId="16" xfId="5" applyNumberFormat="1" applyFont="1" applyBorder="1">
      <alignment vertical="center"/>
    </xf>
    <xf numFmtId="178" fontId="0" fillId="0" borderId="12" xfId="5" applyNumberFormat="1" applyFont="1" applyBorder="1">
      <alignment vertical="center"/>
    </xf>
    <xf numFmtId="178" fontId="0" fillId="0" borderId="47" xfId="5" applyNumberFormat="1" applyFont="1" applyBorder="1">
      <alignment vertical="center"/>
    </xf>
    <xf numFmtId="178" fontId="0" fillId="0" borderId="18" xfId="5" applyNumberFormat="1" applyFont="1" applyBorder="1">
      <alignment vertical="center"/>
    </xf>
    <xf numFmtId="178" fontId="0" fillId="0" borderId="17" xfId="5" applyNumberFormat="1" applyFont="1" applyBorder="1">
      <alignment vertical="center"/>
    </xf>
    <xf numFmtId="178" fontId="0" fillId="0" borderId="43" xfId="5" applyNumberFormat="1" applyFont="1" applyBorder="1">
      <alignment vertical="center"/>
    </xf>
    <xf numFmtId="181" fontId="0" fillId="6" borderId="176" xfId="0" applyNumberFormat="1" applyFill="1" applyBorder="1">
      <alignment vertical="center"/>
    </xf>
    <xf numFmtId="181" fontId="0" fillId="6" borderId="177" xfId="0" applyNumberFormat="1" applyFill="1" applyBorder="1">
      <alignment vertical="center"/>
    </xf>
    <xf numFmtId="181" fontId="0" fillId="6" borderId="178" xfId="0" applyNumberFormat="1" applyFill="1" applyBorder="1">
      <alignment vertical="center"/>
    </xf>
    <xf numFmtId="181" fontId="0" fillId="6" borderId="179" xfId="0" applyNumberFormat="1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18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8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パーセント" xfId="4" builtinId="5"/>
    <cellStyle name="桁区切り" xfId="5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47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19"/>
  <sheetViews>
    <sheetView view="pageBreakPreview" zoomScale="75" zoomScaleNormal="75" zoomScaleSheetLayoutView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9" sqref="H9"/>
    </sheetView>
  </sheetViews>
  <sheetFormatPr defaultColWidth="11.25" defaultRowHeight="21.75" customHeight="1" x14ac:dyDescent="0.15"/>
  <cols>
    <col min="1" max="1" width="4.625" style="3" customWidth="1"/>
    <col min="2" max="3" width="12.625" style="3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3"/>
  </cols>
  <sheetData>
    <row r="1" spans="1:28" ht="24.95" customHeight="1" x14ac:dyDescent="0.15">
      <c r="A1" s="247" t="s">
        <v>52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28" ht="21.75" customHeight="1" x14ac:dyDescent="0.1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28" ht="24.95" customHeight="1" thickBot="1" x14ac:dyDescent="0.2">
      <c r="A3" s="2" t="s">
        <v>51</v>
      </c>
      <c r="Y3" s="4" t="s">
        <v>0</v>
      </c>
      <c r="Z3" s="5"/>
      <c r="AA3" s="5"/>
    </row>
    <row r="4" spans="1:28" s="7" customFormat="1" ht="24.95" customHeight="1" x14ac:dyDescent="0.15">
      <c r="A4" s="249" t="s">
        <v>1</v>
      </c>
      <c r="B4" s="250"/>
      <c r="C4" s="253" t="s">
        <v>2</v>
      </c>
      <c r="D4" s="255" t="s">
        <v>3</v>
      </c>
      <c r="E4" s="256"/>
      <c r="F4" s="256"/>
      <c r="G4" s="256"/>
      <c r="H4" s="256"/>
      <c r="I4" s="256"/>
      <c r="J4" s="256"/>
      <c r="K4" s="257"/>
      <c r="L4" s="257"/>
      <c r="M4" s="257"/>
      <c r="N4" s="257"/>
      <c r="O4" s="236" t="s">
        <v>4</v>
      </c>
      <c r="P4" s="256"/>
      <c r="Q4" s="256"/>
      <c r="R4" s="237"/>
      <c r="S4" s="236" t="s">
        <v>5</v>
      </c>
      <c r="T4" s="237"/>
      <c r="U4" s="6" t="s">
        <v>6</v>
      </c>
      <c r="V4" s="234" t="s">
        <v>7</v>
      </c>
      <c r="W4" s="238" t="s">
        <v>8</v>
      </c>
      <c r="X4" s="240" t="s">
        <v>9</v>
      </c>
      <c r="Y4" s="242" t="s">
        <v>10</v>
      </c>
      <c r="Z4" s="244" t="s">
        <v>11</v>
      </c>
      <c r="AA4" s="246" t="s">
        <v>12</v>
      </c>
    </row>
    <row r="5" spans="1:28" s="7" customFormat="1" ht="24.75" customHeight="1" thickBot="1" x14ac:dyDescent="0.2">
      <c r="A5" s="251"/>
      <c r="B5" s="252"/>
      <c r="C5" s="254"/>
      <c r="D5" s="8" t="s">
        <v>13</v>
      </c>
      <c r="E5" s="9" t="s">
        <v>14</v>
      </c>
      <c r="F5" s="9" t="s">
        <v>15</v>
      </c>
      <c r="G5" s="9" t="s">
        <v>16</v>
      </c>
      <c r="H5" s="10" t="s">
        <v>17</v>
      </c>
      <c r="I5" s="9" t="s">
        <v>18</v>
      </c>
      <c r="J5" s="9" t="s">
        <v>19</v>
      </c>
      <c r="K5" s="11" t="s">
        <v>20</v>
      </c>
      <c r="L5" s="12" t="s">
        <v>21</v>
      </c>
      <c r="M5" s="13" t="s">
        <v>22</v>
      </c>
      <c r="N5" s="13" t="s">
        <v>23</v>
      </c>
      <c r="O5" s="14" t="s">
        <v>24</v>
      </c>
      <c r="P5" s="9" t="s">
        <v>25</v>
      </c>
      <c r="Q5" s="9" t="s">
        <v>26</v>
      </c>
      <c r="R5" s="15" t="s">
        <v>27</v>
      </c>
      <c r="S5" s="14" t="s">
        <v>28</v>
      </c>
      <c r="T5" s="15" t="s">
        <v>29</v>
      </c>
      <c r="U5" s="16" t="s">
        <v>30</v>
      </c>
      <c r="V5" s="235"/>
      <c r="W5" s="239"/>
      <c r="X5" s="241"/>
      <c r="Y5" s="243"/>
      <c r="Z5" s="245"/>
      <c r="AA5" s="245"/>
    </row>
    <row r="6" spans="1:28" s="7" customFormat="1" ht="21.75" customHeight="1" x14ac:dyDescent="0.15">
      <c r="A6" s="218" t="s">
        <v>31</v>
      </c>
      <c r="B6" s="220" t="s">
        <v>32</v>
      </c>
      <c r="C6" s="140" t="s">
        <v>33</v>
      </c>
      <c r="D6" s="136">
        <v>14</v>
      </c>
      <c r="E6" s="137">
        <v>3</v>
      </c>
      <c r="F6" s="137">
        <v>3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9</v>
      </c>
      <c r="N6" s="164">
        <v>11</v>
      </c>
      <c r="O6" s="162">
        <v>0</v>
      </c>
      <c r="P6" s="137">
        <v>0</v>
      </c>
      <c r="Q6" s="137">
        <v>1</v>
      </c>
      <c r="R6" s="163">
        <v>0</v>
      </c>
      <c r="S6" s="162">
        <v>0</v>
      </c>
      <c r="T6" s="163">
        <v>0</v>
      </c>
      <c r="U6" s="165">
        <v>0</v>
      </c>
      <c r="V6" s="166">
        <v>17</v>
      </c>
      <c r="W6" s="167">
        <v>58</v>
      </c>
      <c r="X6" s="146">
        <v>6162</v>
      </c>
      <c r="Y6" s="191">
        <v>0.94125283998701714</v>
      </c>
      <c r="Z6" s="17">
        <v>764</v>
      </c>
      <c r="AA6" s="18">
        <f>W6/Z6*100</f>
        <v>7.5916230366492146</v>
      </c>
    </row>
    <row r="7" spans="1:28" s="7" customFormat="1" ht="21.75" customHeight="1" x14ac:dyDescent="0.15">
      <c r="A7" s="219"/>
      <c r="B7" s="213"/>
      <c r="C7" s="45" t="s">
        <v>34</v>
      </c>
      <c r="D7" s="46">
        <v>31</v>
      </c>
      <c r="E7" s="47">
        <v>3</v>
      </c>
      <c r="F7" s="47">
        <v>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62</v>
      </c>
      <c r="N7" s="48">
        <v>34</v>
      </c>
      <c r="O7" s="49">
        <v>0</v>
      </c>
      <c r="P7" s="47">
        <v>0</v>
      </c>
      <c r="Q7" s="47">
        <v>1</v>
      </c>
      <c r="R7" s="50">
        <v>0</v>
      </c>
      <c r="S7" s="49">
        <v>0</v>
      </c>
      <c r="T7" s="50">
        <v>0</v>
      </c>
      <c r="U7" s="51">
        <v>0</v>
      </c>
      <c r="V7" s="52">
        <v>55</v>
      </c>
      <c r="W7" s="53">
        <v>190</v>
      </c>
      <c r="X7" s="54">
        <v>7466</v>
      </c>
      <c r="Y7" s="192">
        <v>2.5448700776855078</v>
      </c>
      <c r="Z7" s="30">
        <v>1847</v>
      </c>
      <c r="AA7" s="31">
        <f t="shared" ref="AA7:AA29" si="0">W7/Z7*100</f>
        <v>10.286951813752031</v>
      </c>
    </row>
    <row r="8" spans="1:28" s="7" customFormat="1" ht="21.75" customHeight="1" x14ac:dyDescent="0.15">
      <c r="A8" s="219"/>
      <c r="B8" s="213" t="s">
        <v>35</v>
      </c>
      <c r="C8" s="141" t="s">
        <v>36</v>
      </c>
      <c r="D8" s="138">
        <v>26</v>
      </c>
      <c r="E8" s="139">
        <v>0</v>
      </c>
      <c r="F8" s="139">
        <v>2</v>
      </c>
      <c r="G8" s="139">
        <v>2</v>
      </c>
      <c r="H8" s="139">
        <v>4</v>
      </c>
      <c r="I8" s="139">
        <v>0</v>
      </c>
      <c r="J8" s="139">
        <v>0</v>
      </c>
      <c r="K8" s="139">
        <v>1</v>
      </c>
      <c r="L8" s="139">
        <v>2</v>
      </c>
      <c r="M8" s="139">
        <v>0</v>
      </c>
      <c r="N8" s="169">
        <v>0</v>
      </c>
      <c r="O8" s="170">
        <v>0</v>
      </c>
      <c r="P8" s="139">
        <v>0</v>
      </c>
      <c r="Q8" s="139">
        <v>4</v>
      </c>
      <c r="R8" s="171">
        <v>0</v>
      </c>
      <c r="S8" s="170">
        <v>11</v>
      </c>
      <c r="T8" s="171">
        <v>0</v>
      </c>
      <c r="U8" s="172">
        <v>0</v>
      </c>
      <c r="V8" s="173">
        <v>20</v>
      </c>
      <c r="W8" s="167">
        <v>72</v>
      </c>
      <c r="X8" s="142">
        <v>13551</v>
      </c>
      <c r="Y8" s="193">
        <v>0.53132610139473102</v>
      </c>
      <c r="Z8" s="143">
        <v>7786</v>
      </c>
      <c r="AA8" s="144">
        <f t="shared" si="0"/>
        <v>0.92473670690983811</v>
      </c>
      <c r="AB8" s="145"/>
    </row>
    <row r="9" spans="1:28" s="7" customFormat="1" ht="21.75" customHeight="1" x14ac:dyDescent="0.15">
      <c r="A9" s="219"/>
      <c r="B9" s="213"/>
      <c r="C9" s="45" t="s">
        <v>37</v>
      </c>
      <c r="D9" s="46">
        <v>31</v>
      </c>
      <c r="E9" s="47">
        <v>0</v>
      </c>
      <c r="F9" s="47">
        <v>2</v>
      </c>
      <c r="G9" s="47">
        <v>3</v>
      </c>
      <c r="H9" s="47">
        <v>5</v>
      </c>
      <c r="I9" s="47">
        <v>0</v>
      </c>
      <c r="J9" s="47">
        <v>0</v>
      </c>
      <c r="K9" s="47">
        <v>1</v>
      </c>
      <c r="L9" s="47">
        <v>2</v>
      </c>
      <c r="M9" s="47">
        <v>0</v>
      </c>
      <c r="N9" s="48">
        <v>0</v>
      </c>
      <c r="O9" s="49">
        <v>0</v>
      </c>
      <c r="P9" s="47">
        <v>0</v>
      </c>
      <c r="Q9" s="47">
        <v>4</v>
      </c>
      <c r="R9" s="50">
        <v>0</v>
      </c>
      <c r="S9" s="49">
        <v>13</v>
      </c>
      <c r="T9" s="50">
        <v>0</v>
      </c>
      <c r="U9" s="51">
        <v>0</v>
      </c>
      <c r="V9" s="52">
        <v>22</v>
      </c>
      <c r="W9" s="53">
        <v>83</v>
      </c>
      <c r="X9" s="54">
        <v>18558</v>
      </c>
      <c r="Y9" s="194">
        <v>0.44724647052484107</v>
      </c>
      <c r="Z9" s="128">
        <v>8869</v>
      </c>
      <c r="AA9" s="56">
        <f t="shared" si="0"/>
        <v>0.9358439508400046</v>
      </c>
    </row>
    <row r="10" spans="1:28" s="7" customFormat="1" ht="21.75" customHeight="1" x14ac:dyDescent="0.15">
      <c r="A10" s="219"/>
      <c r="B10" s="213" t="s">
        <v>38</v>
      </c>
      <c r="C10" s="141" t="s">
        <v>36</v>
      </c>
      <c r="D10" s="138">
        <v>36</v>
      </c>
      <c r="E10" s="139">
        <v>15</v>
      </c>
      <c r="F10" s="139">
        <v>4</v>
      </c>
      <c r="G10" s="139">
        <v>11</v>
      </c>
      <c r="H10" s="139">
        <v>1</v>
      </c>
      <c r="I10" s="139">
        <v>1</v>
      </c>
      <c r="J10" s="139">
        <v>3</v>
      </c>
      <c r="K10" s="139">
        <v>0</v>
      </c>
      <c r="L10" s="139">
        <v>0</v>
      </c>
      <c r="M10" s="139">
        <v>0</v>
      </c>
      <c r="N10" s="169">
        <v>0</v>
      </c>
      <c r="O10" s="170">
        <v>12</v>
      </c>
      <c r="P10" s="139">
        <v>0</v>
      </c>
      <c r="Q10" s="139">
        <v>0</v>
      </c>
      <c r="R10" s="171">
        <v>0</v>
      </c>
      <c r="S10" s="170">
        <v>29</v>
      </c>
      <c r="T10" s="171">
        <v>3</v>
      </c>
      <c r="U10" s="172">
        <v>2</v>
      </c>
      <c r="V10" s="173">
        <v>37</v>
      </c>
      <c r="W10" s="167">
        <v>154</v>
      </c>
      <c r="X10" s="142">
        <v>182796</v>
      </c>
      <c r="Y10" s="193">
        <v>8.4246920063896363E-2</v>
      </c>
      <c r="Z10" s="127">
        <v>114289</v>
      </c>
      <c r="AA10" s="44">
        <f t="shared" si="0"/>
        <v>0.13474612604887609</v>
      </c>
    </row>
    <row r="11" spans="1:28" s="7" customFormat="1" ht="21.75" customHeight="1" x14ac:dyDescent="0.15">
      <c r="A11" s="219"/>
      <c r="B11" s="213"/>
      <c r="C11" s="45" t="s">
        <v>37</v>
      </c>
      <c r="D11" s="46">
        <v>36</v>
      </c>
      <c r="E11" s="47">
        <v>15</v>
      </c>
      <c r="F11" s="47">
        <v>4</v>
      </c>
      <c r="G11" s="47">
        <v>11</v>
      </c>
      <c r="H11" s="47">
        <v>1</v>
      </c>
      <c r="I11" s="47">
        <v>1</v>
      </c>
      <c r="J11" s="47">
        <v>3</v>
      </c>
      <c r="K11" s="47">
        <v>0</v>
      </c>
      <c r="L11" s="47">
        <v>0</v>
      </c>
      <c r="M11" s="47">
        <v>0</v>
      </c>
      <c r="N11" s="48">
        <v>0</v>
      </c>
      <c r="O11" s="49">
        <v>12</v>
      </c>
      <c r="P11" s="47">
        <v>0</v>
      </c>
      <c r="Q11" s="47">
        <v>0</v>
      </c>
      <c r="R11" s="50">
        <v>0</v>
      </c>
      <c r="S11" s="49">
        <v>29</v>
      </c>
      <c r="T11" s="50">
        <v>3</v>
      </c>
      <c r="U11" s="51">
        <v>2</v>
      </c>
      <c r="V11" s="52">
        <v>37</v>
      </c>
      <c r="W11" s="53">
        <v>154</v>
      </c>
      <c r="X11" s="54">
        <v>191265</v>
      </c>
      <c r="Y11" s="194">
        <v>8.051656079261757E-2</v>
      </c>
      <c r="Z11" s="128">
        <v>116747</v>
      </c>
      <c r="AA11" s="56">
        <f t="shared" si="0"/>
        <v>0.13190917111360465</v>
      </c>
    </row>
    <row r="12" spans="1:28" s="7" customFormat="1" ht="21.75" customHeight="1" x14ac:dyDescent="0.15">
      <c r="A12" s="219"/>
      <c r="B12" s="213" t="s">
        <v>39</v>
      </c>
      <c r="C12" s="141" t="s">
        <v>36</v>
      </c>
      <c r="D12" s="138">
        <v>13</v>
      </c>
      <c r="E12" s="139"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69">
        <v>11</v>
      </c>
      <c r="O12" s="170">
        <v>0</v>
      </c>
      <c r="P12" s="139">
        <v>0</v>
      </c>
      <c r="Q12" s="139">
        <v>0</v>
      </c>
      <c r="R12" s="171">
        <v>0</v>
      </c>
      <c r="S12" s="170">
        <v>0</v>
      </c>
      <c r="T12" s="171">
        <v>0</v>
      </c>
      <c r="U12" s="172">
        <v>0</v>
      </c>
      <c r="V12" s="173">
        <v>1</v>
      </c>
      <c r="W12" s="167">
        <v>25</v>
      </c>
      <c r="X12" s="142">
        <v>10070</v>
      </c>
      <c r="Y12" s="193">
        <v>0.24826216484607747</v>
      </c>
      <c r="Z12" s="127">
        <v>14930</v>
      </c>
      <c r="AA12" s="44">
        <f t="shared" si="0"/>
        <v>0.16744809109176156</v>
      </c>
    </row>
    <row r="13" spans="1:28" s="7" customFormat="1" ht="21.75" customHeight="1" x14ac:dyDescent="0.15">
      <c r="A13" s="219"/>
      <c r="B13" s="213"/>
      <c r="C13" s="45" t="s">
        <v>37</v>
      </c>
      <c r="D13" s="46">
        <v>24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193</v>
      </c>
      <c r="O13" s="49">
        <v>0</v>
      </c>
      <c r="P13" s="47">
        <v>0</v>
      </c>
      <c r="Q13" s="47">
        <v>0</v>
      </c>
      <c r="R13" s="50">
        <v>0</v>
      </c>
      <c r="S13" s="49">
        <v>0</v>
      </c>
      <c r="T13" s="50">
        <v>0</v>
      </c>
      <c r="U13" s="51">
        <v>0</v>
      </c>
      <c r="V13" s="52">
        <v>1</v>
      </c>
      <c r="W13" s="53">
        <v>218</v>
      </c>
      <c r="X13" s="54">
        <v>10902</v>
      </c>
      <c r="Y13" s="194">
        <v>1.9996330948449825</v>
      </c>
      <c r="Z13" s="128">
        <v>14931</v>
      </c>
      <c r="AA13" s="56">
        <f t="shared" si="0"/>
        <v>1.4600495613153841</v>
      </c>
    </row>
    <row r="14" spans="1:28" s="7" customFormat="1" ht="21.75" customHeight="1" x14ac:dyDescent="0.15">
      <c r="A14" s="219"/>
      <c r="B14" s="212" t="s">
        <v>40</v>
      </c>
      <c r="C14" s="141" t="s">
        <v>36</v>
      </c>
      <c r="D14" s="138">
        <v>0</v>
      </c>
      <c r="E14" s="139"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69">
        <v>0</v>
      </c>
      <c r="O14" s="170">
        <v>0</v>
      </c>
      <c r="P14" s="139">
        <v>0</v>
      </c>
      <c r="Q14" s="139">
        <v>0</v>
      </c>
      <c r="R14" s="171">
        <v>0</v>
      </c>
      <c r="S14" s="170">
        <v>0</v>
      </c>
      <c r="T14" s="171">
        <v>0</v>
      </c>
      <c r="U14" s="172">
        <v>0</v>
      </c>
      <c r="V14" s="173">
        <v>0</v>
      </c>
      <c r="W14" s="167">
        <v>0</v>
      </c>
      <c r="X14" s="142">
        <v>21</v>
      </c>
      <c r="Y14" s="193">
        <v>0</v>
      </c>
      <c r="Z14" s="127">
        <v>0</v>
      </c>
      <c r="AA14" s="68" t="s">
        <v>41</v>
      </c>
    </row>
    <row r="15" spans="1:28" s="7" customFormat="1" ht="21.75" customHeight="1" x14ac:dyDescent="0.15">
      <c r="A15" s="219"/>
      <c r="B15" s="213"/>
      <c r="C15" s="45" t="s">
        <v>37</v>
      </c>
      <c r="D15" s="46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49">
        <v>0</v>
      </c>
      <c r="P15" s="47">
        <v>0</v>
      </c>
      <c r="Q15" s="47">
        <v>0</v>
      </c>
      <c r="R15" s="50">
        <v>0</v>
      </c>
      <c r="S15" s="49">
        <v>0</v>
      </c>
      <c r="T15" s="50">
        <v>0</v>
      </c>
      <c r="U15" s="51">
        <v>0</v>
      </c>
      <c r="V15" s="52">
        <v>0</v>
      </c>
      <c r="W15" s="53">
        <v>0</v>
      </c>
      <c r="X15" s="54">
        <v>21</v>
      </c>
      <c r="Y15" s="194">
        <v>0</v>
      </c>
      <c r="Z15" s="128">
        <v>0</v>
      </c>
      <c r="AA15" s="69" t="s">
        <v>41</v>
      </c>
    </row>
    <row r="16" spans="1:28" s="7" customFormat="1" ht="21.75" customHeight="1" x14ac:dyDescent="0.15">
      <c r="A16" s="219"/>
      <c r="B16" s="213" t="s">
        <v>42</v>
      </c>
      <c r="C16" s="141" t="s">
        <v>36</v>
      </c>
      <c r="D16" s="138">
        <v>54</v>
      </c>
      <c r="E16" s="139">
        <v>7</v>
      </c>
      <c r="F16" s="139">
        <v>36</v>
      </c>
      <c r="G16" s="139">
        <v>2</v>
      </c>
      <c r="H16" s="139">
        <v>4</v>
      </c>
      <c r="I16" s="139">
        <v>1</v>
      </c>
      <c r="J16" s="139">
        <v>6</v>
      </c>
      <c r="K16" s="139">
        <v>0</v>
      </c>
      <c r="L16" s="139">
        <v>0</v>
      </c>
      <c r="M16" s="139">
        <v>0</v>
      </c>
      <c r="N16" s="169">
        <v>0</v>
      </c>
      <c r="O16" s="170">
        <v>18</v>
      </c>
      <c r="P16" s="139">
        <v>11</v>
      </c>
      <c r="Q16" s="139">
        <v>13</v>
      </c>
      <c r="R16" s="171">
        <v>5</v>
      </c>
      <c r="S16" s="170">
        <v>28</v>
      </c>
      <c r="T16" s="171">
        <v>2</v>
      </c>
      <c r="U16" s="172">
        <v>6</v>
      </c>
      <c r="V16" s="173">
        <v>32</v>
      </c>
      <c r="W16" s="167">
        <v>225</v>
      </c>
      <c r="X16" s="142">
        <v>135523</v>
      </c>
      <c r="Y16" s="193">
        <v>0.16602347940939916</v>
      </c>
      <c r="Z16" s="127">
        <v>52886</v>
      </c>
      <c r="AA16" s="44">
        <f t="shared" si="0"/>
        <v>0.42544340657262791</v>
      </c>
    </row>
    <row r="17" spans="1:28" s="7" customFormat="1" ht="21.75" customHeight="1" x14ac:dyDescent="0.15">
      <c r="A17" s="219"/>
      <c r="B17" s="213"/>
      <c r="C17" s="45" t="s">
        <v>37</v>
      </c>
      <c r="D17" s="46">
        <v>70</v>
      </c>
      <c r="E17" s="47">
        <v>7</v>
      </c>
      <c r="F17" s="47">
        <v>37</v>
      </c>
      <c r="G17" s="47">
        <v>2</v>
      </c>
      <c r="H17" s="47">
        <v>6</v>
      </c>
      <c r="I17" s="47">
        <v>1</v>
      </c>
      <c r="J17" s="47">
        <v>6</v>
      </c>
      <c r="K17" s="47">
        <v>0</v>
      </c>
      <c r="L17" s="47">
        <v>0</v>
      </c>
      <c r="M17" s="47">
        <v>0</v>
      </c>
      <c r="N17" s="48">
        <v>0</v>
      </c>
      <c r="O17" s="49">
        <v>26</v>
      </c>
      <c r="P17" s="47">
        <v>17</v>
      </c>
      <c r="Q17" s="47">
        <v>13</v>
      </c>
      <c r="R17" s="50">
        <v>29</v>
      </c>
      <c r="S17" s="49">
        <v>44</v>
      </c>
      <c r="T17" s="50">
        <v>2</v>
      </c>
      <c r="U17" s="51">
        <v>6</v>
      </c>
      <c r="V17" s="52">
        <v>60</v>
      </c>
      <c r="W17" s="53">
        <v>326</v>
      </c>
      <c r="X17" s="54">
        <v>142847</v>
      </c>
      <c r="Y17" s="194">
        <v>0.22821620335043788</v>
      </c>
      <c r="Z17" s="128">
        <v>54099</v>
      </c>
      <c r="AA17" s="56">
        <f t="shared" si="0"/>
        <v>0.60259893898223627</v>
      </c>
    </row>
    <row r="18" spans="1:28" s="7" customFormat="1" ht="21.75" customHeight="1" x14ac:dyDescent="0.15">
      <c r="A18" s="219"/>
      <c r="B18" s="213" t="s">
        <v>43</v>
      </c>
      <c r="C18" s="141" t="s">
        <v>36</v>
      </c>
      <c r="D18" s="138">
        <v>13</v>
      </c>
      <c r="E18" s="139"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69">
        <v>0</v>
      </c>
      <c r="O18" s="170">
        <v>0</v>
      </c>
      <c r="P18" s="139">
        <v>0</v>
      </c>
      <c r="Q18" s="139">
        <v>0</v>
      </c>
      <c r="R18" s="171">
        <v>0</v>
      </c>
      <c r="S18" s="170">
        <v>0</v>
      </c>
      <c r="T18" s="171">
        <v>0</v>
      </c>
      <c r="U18" s="172">
        <v>0</v>
      </c>
      <c r="V18" s="173">
        <v>26</v>
      </c>
      <c r="W18" s="167">
        <v>39</v>
      </c>
      <c r="X18" s="142">
        <v>29917</v>
      </c>
      <c r="Y18" s="193">
        <v>0.13036066450513087</v>
      </c>
      <c r="Z18" s="127">
        <v>34589</v>
      </c>
      <c r="AA18" s="44">
        <f t="shared" si="0"/>
        <v>0.11275260921102083</v>
      </c>
    </row>
    <row r="19" spans="1:28" s="7" customFormat="1" ht="21.75" customHeight="1" x14ac:dyDescent="0.15">
      <c r="A19" s="219"/>
      <c r="B19" s="213"/>
      <c r="C19" s="45" t="s">
        <v>37</v>
      </c>
      <c r="D19" s="46">
        <v>13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  <c r="O19" s="49">
        <v>0</v>
      </c>
      <c r="P19" s="47">
        <v>0</v>
      </c>
      <c r="Q19" s="47">
        <v>0</v>
      </c>
      <c r="R19" s="50">
        <v>0</v>
      </c>
      <c r="S19" s="49">
        <v>0</v>
      </c>
      <c r="T19" s="50">
        <v>0</v>
      </c>
      <c r="U19" s="51">
        <v>0</v>
      </c>
      <c r="V19" s="52">
        <v>26</v>
      </c>
      <c r="W19" s="53">
        <v>39</v>
      </c>
      <c r="X19" s="54">
        <v>41977</v>
      </c>
      <c r="Y19" s="194">
        <v>9.2908021059151441E-2</v>
      </c>
      <c r="Z19" s="128">
        <v>34605</v>
      </c>
      <c r="AA19" s="56">
        <f t="shared" si="0"/>
        <v>0.11270047680970957</v>
      </c>
    </row>
    <row r="20" spans="1:28" s="7" customFormat="1" ht="21.75" customHeight="1" x14ac:dyDescent="0.15">
      <c r="A20" s="219"/>
      <c r="B20" s="213" t="s">
        <v>44</v>
      </c>
      <c r="C20" s="141" t="s">
        <v>36</v>
      </c>
      <c r="D20" s="138">
        <v>1</v>
      </c>
      <c r="E20" s="139">
        <v>0</v>
      </c>
      <c r="F20" s="139">
        <v>0</v>
      </c>
      <c r="G20" s="139">
        <v>7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69">
        <v>3</v>
      </c>
      <c r="O20" s="170">
        <v>0</v>
      </c>
      <c r="P20" s="139">
        <v>0</v>
      </c>
      <c r="Q20" s="139">
        <v>0</v>
      </c>
      <c r="R20" s="171">
        <v>0</v>
      </c>
      <c r="S20" s="170">
        <v>15</v>
      </c>
      <c r="T20" s="171">
        <v>4</v>
      </c>
      <c r="U20" s="172">
        <v>0</v>
      </c>
      <c r="V20" s="173">
        <v>7</v>
      </c>
      <c r="W20" s="167">
        <v>37</v>
      </c>
      <c r="X20" s="142">
        <v>4701</v>
      </c>
      <c r="Y20" s="193">
        <v>0.78706658157838749</v>
      </c>
      <c r="Z20" s="127">
        <v>16</v>
      </c>
      <c r="AA20" s="44">
        <f t="shared" si="0"/>
        <v>231.25</v>
      </c>
    </row>
    <row r="21" spans="1:28" s="7" customFormat="1" ht="21.75" customHeight="1" x14ac:dyDescent="0.15">
      <c r="A21" s="219"/>
      <c r="B21" s="213"/>
      <c r="C21" s="45" t="s">
        <v>37</v>
      </c>
      <c r="D21" s="46">
        <v>1</v>
      </c>
      <c r="E21" s="47">
        <v>0</v>
      </c>
      <c r="F21" s="47">
        <v>0</v>
      </c>
      <c r="G21" s="47">
        <v>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3</v>
      </c>
      <c r="O21" s="49">
        <v>0</v>
      </c>
      <c r="P21" s="47">
        <v>0</v>
      </c>
      <c r="Q21" s="47">
        <v>0</v>
      </c>
      <c r="R21" s="50">
        <v>0</v>
      </c>
      <c r="S21" s="49">
        <v>15</v>
      </c>
      <c r="T21" s="50">
        <v>4</v>
      </c>
      <c r="U21" s="51">
        <v>0</v>
      </c>
      <c r="V21" s="52">
        <v>7</v>
      </c>
      <c r="W21" s="53">
        <v>37</v>
      </c>
      <c r="X21" s="54">
        <v>4701</v>
      </c>
      <c r="Y21" s="194">
        <v>0.78706658157838749</v>
      </c>
      <c r="Z21" s="128">
        <v>16</v>
      </c>
      <c r="AA21" s="56">
        <f t="shared" si="0"/>
        <v>231.25</v>
      </c>
    </row>
    <row r="22" spans="1:28" s="7" customFormat="1" ht="21.75" customHeight="1" x14ac:dyDescent="0.15">
      <c r="A22" s="219"/>
      <c r="B22" s="212" t="s">
        <v>45</v>
      </c>
      <c r="C22" s="141" t="s">
        <v>36</v>
      </c>
      <c r="D22" s="138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69">
        <v>0</v>
      </c>
      <c r="O22" s="170">
        <v>0</v>
      </c>
      <c r="P22" s="139">
        <v>0</v>
      </c>
      <c r="Q22" s="139">
        <v>0</v>
      </c>
      <c r="R22" s="171">
        <v>0</v>
      </c>
      <c r="S22" s="170">
        <v>0</v>
      </c>
      <c r="T22" s="171">
        <v>0</v>
      </c>
      <c r="U22" s="172">
        <v>0</v>
      </c>
      <c r="V22" s="173">
        <v>0</v>
      </c>
      <c r="W22" s="167">
        <v>0</v>
      </c>
      <c r="X22" s="142">
        <v>13</v>
      </c>
      <c r="Y22" s="195">
        <v>0</v>
      </c>
      <c r="Z22" s="127">
        <v>0</v>
      </c>
      <c r="AA22" s="68" t="s">
        <v>41</v>
      </c>
    </row>
    <row r="23" spans="1:28" s="7" customFormat="1" ht="21.75" customHeight="1" x14ac:dyDescent="0.15">
      <c r="A23" s="219"/>
      <c r="B23" s="213"/>
      <c r="C23" s="45" t="s">
        <v>37</v>
      </c>
      <c r="D23" s="46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0</v>
      </c>
      <c r="O23" s="49">
        <v>0</v>
      </c>
      <c r="P23" s="47">
        <v>0</v>
      </c>
      <c r="Q23" s="47">
        <v>0</v>
      </c>
      <c r="R23" s="50">
        <v>0</v>
      </c>
      <c r="S23" s="49">
        <v>0</v>
      </c>
      <c r="T23" s="50">
        <v>0</v>
      </c>
      <c r="U23" s="51">
        <v>0</v>
      </c>
      <c r="V23" s="52">
        <v>0</v>
      </c>
      <c r="W23" s="53">
        <v>0</v>
      </c>
      <c r="X23" s="54">
        <v>13</v>
      </c>
      <c r="Y23" s="196">
        <v>0</v>
      </c>
      <c r="Z23" s="128">
        <v>0</v>
      </c>
      <c r="AA23" s="69" t="s">
        <v>41</v>
      </c>
    </row>
    <row r="24" spans="1:28" s="7" customFormat="1" ht="21.75" customHeight="1" x14ac:dyDescent="0.15">
      <c r="A24" s="219"/>
      <c r="B24" s="212" t="s">
        <v>46</v>
      </c>
      <c r="C24" s="141" t="s">
        <v>36</v>
      </c>
      <c r="D24" s="138">
        <v>0</v>
      </c>
      <c r="E24" s="139"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69">
        <v>0</v>
      </c>
      <c r="O24" s="170">
        <v>0</v>
      </c>
      <c r="P24" s="139">
        <v>0</v>
      </c>
      <c r="Q24" s="139">
        <v>0</v>
      </c>
      <c r="R24" s="171">
        <v>0</v>
      </c>
      <c r="S24" s="170">
        <v>0</v>
      </c>
      <c r="T24" s="171">
        <v>0</v>
      </c>
      <c r="U24" s="172">
        <v>0</v>
      </c>
      <c r="V24" s="173">
        <v>0</v>
      </c>
      <c r="W24" s="167">
        <v>0</v>
      </c>
      <c r="X24" s="142">
        <v>0</v>
      </c>
      <c r="Y24" s="197" t="s">
        <v>53</v>
      </c>
      <c r="Z24" s="143">
        <v>0</v>
      </c>
      <c r="AA24" s="147" t="s">
        <v>41</v>
      </c>
      <c r="AB24" s="145"/>
    </row>
    <row r="25" spans="1:28" s="7" customFormat="1" ht="21.75" customHeight="1" x14ac:dyDescent="0.15">
      <c r="A25" s="219"/>
      <c r="B25" s="213"/>
      <c r="C25" s="45" t="s">
        <v>37</v>
      </c>
      <c r="D25" s="46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8">
        <v>0</v>
      </c>
      <c r="O25" s="49">
        <v>0</v>
      </c>
      <c r="P25" s="47">
        <v>0</v>
      </c>
      <c r="Q25" s="47">
        <v>0</v>
      </c>
      <c r="R25" s="50">
        <v>0</v>
      </c>
      <c r="S25" s="49">
        <v>0</v>
      </c>
      <c r="T25" s="50">
        <v>0</v>
      </c>
      <c r="U25" s="51">
        <v>0</v>
      </c>
      <c r="V25" s="52">
        <v>0</v>
      </c>
      <c r="W25" s="53">
        <v>0</v>
      </c>
      <c r="X25" s="54">
        <v>0</v>
      </c>
      <c r="Y25" s="195" t="s">
        <v>53</v>
      </c>
      <c r="Z25" s="128">
        <v>0</v>
      </c>
      <c r="AA25" s="69" t="s">
        <v>41</v>
      </c>
    </row>
    <row r="26" spans="1:28" s="7" customFormat="1" ht="21.75" customHeight="1" x14ac:dyDescent="0.15">
      <c r="A26" s="219"/>
      <c r="B26" s="213" t="s">
        <v>47</v>
      </c>
      <c r="C26" s="141" t="s">
        <v>36</v>
      </c>
      <c r="D26" s="138">
        <v>0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69">
        <v>0</v>
      </c>
      <c r="O26" s="170">
        <v>0</v>
      </c>
      <c r="P26" s="139">
        <v>0</v>
      </c>
      <c r="Q26" s="139">
        <v>0</v>
      </c>
      <c r="R26" s="171">
        <v>0</v>
      </c>
      <c r="S26" s="170">
        <v>0</v>
      </c>
      <c r="T26" s="171">
        <v>0</v>
      </c>
      <c r="U26" s="172">
        <v>0</v>
      </c>
      <c r="V26" s="173">
        <v>0</v>
      </c>
      <c r="W26" s="167">
        <v>0</v>
      </c>
      <c r="X26" s="142">
        <v>15</v>
      </c>
      <c r="Y26" s="193">
        <v>0</v>
      </c>
      <c r="Z26" s="43">
        <v>6</v>
      </c>
      <c r="AA26" s="44">
        <f t="shared" si="0"/>
        <v>0</v>
      </c>
    </row>
    <row r="27" spans="1:28" s="7" customFormat="1" ht="21.75" customHeight="1" thickBot="1" x14ac:dyDescent="0.2">
      <c r="A27" s="219"/>
      <c r="B27" s="213"/>
      <c r="C27" s="45" t="s">
        <v>37</v>
      </c>
      <c r="D27" s="46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  <c r="O27" s="49">
        <v>0</v>
      </c>
      <c r="P27" s="47">
        <v>0</v>
      </c>
      <c r="Q27" s="47">
        <v>0</v>
      </c>
      <c r="R27" s="50">
        <v>0</v>
      </c>
      <c r="S27" s="49">
        <v>0</v>
      </c>
      <c r="T27" s="50">
        <v>0</v>
      </c>
      <c r="U27" s="51">
        <v>0</v>
      </c>
      <c r="V27" s="52">
        <v>0</v>
      </c>
      <c r="W27" s="53">
        <v>0</v>
      </c>
      <c r="X27" s="54">
        <v>20</v>
      </c>
      <c r="Y27" s="194">
        <v>0</v>
      </c>
      <c r="Z27" s="70">
        <v>14</v>
      </c>
      <c r="AA27" s="18">
        <f t="shared" si="0"/>
        <v>0</v>
      </c>
    </row>
    <row r="28" spans="1:28" s="7" customFormat="1" ht="21.75" customHeight="1" x14ac:dyDescent="0.15">
      <c r="A28" s="214" t="s">
        <v>48</v>
      </c>
      <c r="B28" s="215"/>
      <c r="C28" s="152" t="s">
        <v>36</v>
      </c>
      <c r="D28" s="153">
        <v>157</v>
      </c>
      <c r="E28" s="153">
        <v>25</v>
      </c>
      <c r="F28" s="153">
        <v>45</v>
      </c>
      <c r="G28" s="153">
        <v>22</v>
      </c>
      <c r="H28" s="153">
        <v>9</v>
      </c>
      <c r="I28" s="153">
        <v>2</v>
      </c>
      <c r="J28" s="153">
        <v>9</v>
      </c>
      <c r="K28" s="153">
        <v>1</v>
      </c>
      <c r="L28" s="153">
        <v>2</v>
      </c>
      <c r="M28" s="153">
        <v>9</v>
      </c>
      <c r="N28" s="154">
        <v>25</v>
      </c>
      <c r="O28" s="155">
        <v>30</v>
      </c>
      <c r="P28" s="153">
        <v>11</v>
      </c>
      <c r="Q28" s="153">
        <v>18</v>
      </c>
      <c r="R28" s="156">
        <v>5</v>
      </c>
      <c r="S28" s="155">
        <v>83</v>
      </c>
      <c r="T28" s="156">
        <v>9</v>
      </c>
      <c r="U28" s="157">
        <v>8</v>
      </c>
      <c r="V28" s="154">
        <v>140</v>
      </c>
      <c r="W28" s="158">
        <v>610</v>
      </c>
      <c r="X28" s="153">
        <v>382769</v>
      </c>
      <c r="Y28" s="198">
        <v>0.15936504784870248</v>
      </c>
      <c r="Z28" s="71">
        <v>225266</v>
      </c>
      <c r="AA28" s="72">
        <f t="shared" si="0"/>
        <v>0.27079097600170465</v>
      </c>
      <c r="AB28" s="1">
        <f>SUM(X6,X8,X10,X12,X14,X16,X18,X20,X22,X24,X26)</f>
        <v>382769</v>
      </c>
    </row>
    <row r="29" spans="1:28" s="7" customFormat="1" ht="21.75" customHeight="1" thickBot="1" x14ac:dyDescent="0.2">
      <c r="A29" s="216"/>
      <c r="B29" s="217"/>
      <c r="C29" s="73" t="s">
        <v>37</v>
      </c>
      <c r="D29" s="74">
        <v>206</v>
      </c>
      <c r="E29" s="74">
        <v>25</v>
      </c>
      <c r="F29" s="74">
        <v>47</v>
      </c>
      <c r="G29" s="74">
        <v>23</v>
      </c>
      <c r="H29" s="74">
        <v>12</v>
      </c>
      <c r="I29" s="74">
        <v>2</v>
      </c>
      <c r="J29" s="74">
        <v>9</v>
      </c>
      <c r="K29" s="74">
        <v>1</v>
      </c>
      <c r="L29" s="74">
        <v>2</v>
      </c>
      <c r="M29" s="74">
        <v>62</v>
      </c>
      <c r="N29" s="123">
        <v>230</v>
      </c>
      <c r="O29" s="124">
        <v>38</v>
      </c>
      <c r="P29" s="74">
        <v>17</v>
      </c>
      <c r="Q29" s="74">
        <v>18</v>
      </c>
      <c r="R29" s="125">
        <v>29</v>
      </c>
      <c r="S29" s="124">
        <v>101</v>
      </c>
      <c r="T29" s="125">
        <v>9</v>
      </c>
      <c r="U29" s="126">
        <v>8</v>
      </c>
      <c r="V29" s="123">
        <v>208</v>
      </c>
      <c r="W29" s="75">
        <v>1047</v>
      </c>
      <c r="X29" s="190">
        <v>417770</v>
      </c>
      <c r="Y29" s="199">
        <v>0.25061636785791225</v>
      </c>
      <c r="Z29" s="76">
        <v>231128</v>
      </c>
      <c r="AA29" s="77">
        <f t="shared" si="0"/>
        <v>0.45299574261880859</v>
      </c>
      <c r="AB29" s="189">
        <f>SUM(X7,X9,X11,X13,X15,X17,X19,X21,X23,X25,X27)</f>
        <v>417770</v>
      </c>
    </row>
    <row r="30" spans="1:28" s="7" customFormat="1" ht="24.95" hidden="1" customHeight="1" x14ac:dyDescent="0.15">
      <c r="A30" s="232" t="s">
        <v>49</v>
      </c>
      <c r="B30" s="231" t="s">
        <v>32</v>
      </c>
      <c r="C30" s="78" t="s">
        <v>33</v>
      </c>
      <c r="D30" s="79">
        <v>334</v>
      </c>
      <c r="E30" s="80">
        <v>51</v>
      </c>
      <c r="F30" s="80">
        <v>17</v>
      </c>
      <c r="G30" s="80">
        <v>10</v>
      </c>
      <c r="H30" s="80">
        <v>5</v>
      </c>
      <c r="I30" s="80">
        <v>0</v>
      </c>
      <c r="J30" s="80">
        <v>4</v>
      </c>
      <c r="K30" s="81">
        <v>39</v>
      </c>
      <c r="L30" s="81"/>
      <c r="M30" s="81"/>
      <c r="N30" s="81">
        <v>28</v>
      </c>
      <c r="O30" s="82">
        <v>25</v>
      </c>
      <c r="P30" s="80">
        <v>9</v>
      </c>
      <c r="Q30" s="80">
        <v>131</v>
      </c>
      <c r="R30" s="83">
        <v>77</v>
      </c>
      <c r="S30" s="82">
        <v>74</v>
      </c>
      <c r="T30" s="83">
        <v>7</v>
      </c>
      <c r="U30" s="84">
        <v>12</v>
      </c>
      <c r="V30" s="85">
        <v>253</v>
      </c>
      <c r="W30" s="86">
        <v>1076</v>
      </c>
      <c r="X30" s="87">
        <v>-5030</v>
      </c>
      <c r="Y30" s="200">
        <v>-21.391650099403577</v>
      </c>
      <c r="Z30" s="87">
        <v>387</v>
      </c>
      <c r="AA30" s="88">
        <f t="shared" ref="AA30:AA77" si="1">Y30/Z30*100</f>
        <v>-5.5275581652205625</v>
      </c>
    </row>
    <row r="31" spans="1:28" s="7" customFormat="1" ht="24.95" hidden="1" customHeight="1" x14ac:dyDescent="0.15">
      <c r="A31" s="233"/>
      <c r="B31" s="213"/>
      <c r="C31" s="19" t="s">
        <v>34</v>
      </c>
      <c r="D31" s="24">
        <v>897</v>
      </c>
      <c r="E31" s="20">
        <v>62</v>
      </c>
      <c r="F31" s="20">
        <v>29</v>
      </c>
      <c r="G31" s="20">
        <v>10</v>
      </c>
      <c r="H31" s="20">
        <v>5</v>
      </c>
      <c r="I31" s="20">
        <v>0</v>
      </c>
      <c r="J31" s="20">
        <v>4</v>
      </c>
      <c r="K31" s="21">
        <v>39</v>
      </c>
      <c r="L31" s="21"/>
      <c r="M31" s="21"/>
      <c r="N31" s="21">
        <v>5</v>
      </c>
      <c r="O31" s="22">
        <v>26</v>
      </c>
      <c r="P31" s="20">
        <v>9</v>
      </c>
      <c r="Q31" s="20">
        <v>940</v>
      </c>
      <c r="R31" s="23">
        <v>801</v>
      </c>
      <c r="S31" s="22">
        <v>107</v>
      </c>
      <c r="T31" s="23">
        <v>7</v>
      </c>
      <c r="U31" s="25">
        <v>63</v>
      </c>
      <c r="V31" s="26">
        <v>283</v>
      </c>
      <c r="W31" s="27">
        <v>3287</v>
      </c>
      <c r="X31" s="28">
        <v>-4044</v>
      </c>
      <c r="Y31" s="201">
        <v>-81.28090999010881</v>
      </c>
      <c r="Z31" s="28">
        <v>2034</v>
      </c>
      <c r="AA31" s="29">
        <f t="shared" si="1"/>
        <v>-3.996111602266903</v>
      </c>
    </row>
    <row r="32" spans="1:28" s="7" customFormat="1" ht="24.95" hidden="1" customHeight="1" x14ac:dyDescent="0.15">
      <c r="A32" s="233"/>
      <c r="B32" s="213" t="s">
        <v>35</v>
      </c>
      <c r="C32" s="32" t="s">
        <v>36</v>
      </c>
      <c r="D32" s="37">
        <v>2085</v>
      </c>
      <c r="E32" s="33">
        <v>311</v>
      </c>
      <c r="F32" s="33">
        <v>21</v>
      </c>
      <c r="G32" s="33">
        <v>30</v>
      </c>
      <c r="H32" s="33">
        <v>10</v>
      </c>
      <c r="I32" s="33">
        <v>74</v>
      </c>
      <c r="J32" s="33">
        <v>18</v>
      </c>
      <c r="K32" s="34">
        <v>-1</v>
      </c>
      <c r="L32" s="34"/>
      <c r="M32" s="34"/>
      <c r="N32" s="34">
        <v>0</v>
      </c>
      <c r="O32" s="35">
        <v>10</v>
      </c>
      <c r="P32" s="33">
        <v>46</v>
      </c>
      <c r="Q32" s="33">
        <v>2</v>
      </c>
      <c r="R32" s="36">
        <v>107</v>
      </c>
      <c r="S32" s="35">
        <v>123</v>
      </c>
      <c r="T32" s="36">
        <v>222</v>
      </c>
      <c r="U32" s="38">
        <v>56</v>
      </c>
      <c r="V32" s="39">
        <v>1157</v>
      </c>
      <c r="W32" s="40">
        <v>4271</v>
      </c>
      <c r="X32" s="41">
        <v>-9092</v>
      </c>
      <c r="Y32" s="202">
        <v>-46.975362956445224</v>
      </c>
      <c r="Z32" s="41">
        <v>3861</v>
      </c>
      <c r="AA32" s="42">
        <f t="shared" si="1"/>
        <v>-1.2166631172350486</v>
      </c>
    </row>
    <row r="33" spans="1:27" s="7" customFormat="1" ht="24.95" hidden="1" customHeight="1" x14ac:dyDescent="0.15">
      <c r="A33" s="233"/>
      <c r="B33" s="213"/>
      <c r="C33" s="45" t="s">
        <v>37</v>
      </c>
      <c r="D33" s="46">
        <v>2178</v>
      </c>
      <c r="E33" s="47">
        <v>556</v>
      </c>
      <c r="F33" s="47">
        <v>28</v>
      </c>
      <c r="G33" s="47">
        <v>39</v>
      </c>
      <c r="H33" s="47">
        <v>17</v>
      </c>
      <c r="I33" s="47">
        <v>75</v>
      </c>
      <c r="J33" s="47">
        <v>23</v>
      </c>
      <c r="K33" s="48">
        <v>-1</v>
      </c>
      <c r="L33" s="48"/>
      <c r="M33" s="48"/>
      <c r="N33" s="48">
        <v>0</v>
      </c>
      <c r="O33" s="49">
        <v>10</v>
      </c>
      <c r="P33" s="47">
        <v>48</v>
      </c>
      <c r="Q33" s="47">
        <v>2</v>
      </c>
      <c r="R33" s="50">
        <v>156</v>
      </c>
      <c r="S33" s="49">
        <v>125</v>
      </c>
      <c r="T33" s="50">
        <v>245</v>
      </c>
      <c r="U33" s="51">
        <v>62</v>
      </c>
      <c r="V33" s="52">
        <v>1189</v>
      </c>
      <c r="W33" s="53">
        <v>4752</v>
      </c>
      <c r="X33" s="54">
        <v>-13562</v>
      </c>
      <c r="Y33" s="203">
        <v>-35.039079781743105</v>
      </c>
      <c r="Z33" s="54">
        <v>4567</v>
      </c>
      <c r="AA33" s="55">
        <f t="shared" si="1"/>
        <v>-0.76722311762082562</v>
      </c>
    </row>
    <row r="34" spans="1:27" s="7" customFormat="1" ht="24.95" hidden="1" customHeight="1" x14ac:dyDescent="0.15">
      <c r="A34" s="233"/>
      <c r="B34" s="213" t="s">
        <v>38</v>
      </c>
      <c r="C34" s="57" t="s">
        <v>36</v>
      </c>
      <c r="D34" s="58">
        <v>12040</v>
      </c>
      <c r="E34" s="59">
        <v>33002</v>
      </c>
      <c r="F34" s="59">
        <v>69996</v>
      </c>
      <c r="G34" s="59">
        <v>21400</v>
      </c>
      <c r="H34" s="59">
        <v>8096</v>
      </c>
      <c r="I34" s="59">
        <v>4407</v>
      </c>
      <c r="J34" s="59">
        <v>653</v>
      </c>
      <c r="K34" s="60">
        <v>0</v>
      </c>
      <c r="L34" s="60"/>
      <c r="M34" s="60"/>
      <c r="N34" s="60">
        <v>0</v>
      </c>
      <c r="O34" s="61">
        <v>85</v>
      </c>
      <c r="P34" s="59">
        <v>11</v>
      </c>
      <c r="Q34" s="59">
        <v>5</v>
      </c>
      <c r="R34" s="62">
        <v>2</v>
      </c>
      <c r="S34" s="61">
        <v>255</v>
      </c>
      <c r="T34" s="62">
        <v>38</v>
      </c>
      <c r="U34" s="63">
        <v>74</v>
      </c>
      <c r="V34" s="64">
        <v>1342</v>
      </c>
      <c r="W34" s="65">
        <v>151406</v>
      </c>
      <c r="X34" s="66">
        <v>-30491</v>
      </c>
      <c r="Y34" s="204">
        <v>-496.55964054967046</v>
      </c>
      <c r="Z34" s="66">
        <v>101570</v>
      </c>
      <c r="AA34" s="67">
        <f t="shared" si="1"/>
        <v>-0.488884159249454</v>
      </c>
    </row>
    <row r="35" spans="1:27" s="7" customFormat="1" ht="24.95" hidden="1" customHeight="1" x14ac:dyDescent="0.15">
      <c r="A35" s="233"/>
      <c r="B35" s="213"/>
      <c r="C35" s="19" t="s">
        <v>37</v>
      </c>
      <c r="D35" s="24">
        <v>12390</v>
      </c>
      <c r="E35" s="20">
        <v>33458</v>
      </c>
      <c r="F35" s="20">
        <v>70222</v>
      </c>
      <c r="G35" s="20">
        <v>22529</v>
      </c>
      <c r="H35" s="20">
        <v>8421</v>
      </c>
      <c r="I35" s="20">
        <v>4409</v>
      </c>
      <c r="J35" s="20">
        <v>694</v>
      </c>
      <c r="K35" s="21">
        <v>0</v>
      </c>
      <c r="L35" s="21"/>
      <c r="M35" s="21"/>
      <c r="N35" s="21">
        <v>0</v>
      </c>
      <c r="O35" s="22">
        <v>189</v>
      </c>
      <c r="P35" s="20">
        <v>15</v>
      </c>
      <c r="Q35" s="20">
        <v>5</v>
      </c>
      <c r="R35" s="23">
        <v>2</v>
      </c>
      <c r="S35" s="22">
        <v>293</v>
      </c>
      <c r="T35" s="23">
        <v>55</v>
      </c>
      <c r="U35" s="25">
        <v>77</v>
      </c>
      <c r="V35" s="26">
        <v>1351</v>
      </c>
      <c r="W35" s="27">
        <v>154110</v>
      </c>
      <c r="X35" s="28">
        <v>-36229</v>
      </c>
      <c r="Y35" s="201">
        <v>-425.3774600458197</v>
      </c>
      <c r="Z35" s="28">
        <v>104777</v>
      </c>
      <c r="AA35" s="29">
        <f t="shared" si="1"/>
        <v>-0.4059836224035997</v>
      </c>
    </row>
    <row r="36" spans="1:27" s="7" customFormat="1" ht="24.95" hidden="1" customHeight="1" x14ac:dyDescent="0.15">
      <c r="A36" s="233"/>
      <c r="B36" s="213" t="s">
        <v>39</v>
      </c>
      <c r="C36" s="32" t="s">
        <v>36</v>
      </c>
      <c r="D36" s="37">
        <v>7353</v>
      </c>
      <c r="E36" s="33">
        <v>5063</v>
      </c>
      <c r="F36" s="33">
        <v>5959</v>
      </c>
      <c r="G36" s="33">
        <v>6908</v>
      </c>
      <c r="H36" s="33">
        <v>306</v>
      </c>
      <c r="I36" s="33">
        <v>28</v>
      </c>
      <c r="J36" s="33">
        <v>61</v>
      </c>
      <c r="K36" s="34">
        <v>0</v>
      </c>
      <c r="L36" s="34"/>
      <c r="M36" s="34"/>
      <c r="N36" s="34">
        <v>-11</v>
      </c>
      <c r="O36" s="35">
        <v>2</v>
      </c>
      <c r="P36" s="33">
        <v>1</v>
      </c>
      <c r="Q36" s="33">
        <v>0</v>
      </c>
      <c r="R36" s="36">
        <v>4</v>
      </c>
      <c r="S36" s="35">
        <v>0</v>
      </c>
      <c r="T36" s="36">
        <v>0</v>
      </c>
      <c r="U36" s="38">
        <v>0</v>
      </c>
      <c r="V36" s="39">
        <v>43</v>
      </c>
      <c r="W36" s="40">
        <v>25717</v>
      </c>
      <c r="X36" s="41">
        <v>15672</v>
      </c>
      <c r="Y36" s="202">
        <v>164.09520163348648</v>
      </c>
      <c r="Z36" s="41">
        <v>16182</v>
      </c>
      <c r="AA36" s="42">
        <f t="shared" si="1"/>
        <v>1.0140600768352892</v>
      </c>
    </row>
    <row r="37" spans="1:27" s="7" customFormat="1" ht="24.95" hidden="1" customHeight="1" x14ac:dyDescent="0.15">
      <c r="A37" s="233"/>
      <c r="B37" s="213"/>
      <c r="C37" s="45" t="s">
        <v>37</v>
      </c>
      <c r="D37" s="46">
        <v>7342</v>
      </c>
      <c r="E37" s="47">
        <v>5063</v>
      </c>
      <c r="F37" s="47">
        <v>5959</v>
      </c>
      <c r="G37" s="47">
        <v>6908</v>
      </c>
      <c r="H37" s="47">
        <v>306</v>
      </c>
      <c r="I37" s="47">
        <v>28</v>
      </c>
      <c r="J37" s="47">
        <v>61</v>
      </c>
      <c r="K37" s="48">
        <v>0</v>
      </c>
      <c r="L37" s="48"/>
      <c r="M37" s="48"/>
      <c r="N37" s="48">
        <v>-193</v>
      </c>
      <c r="O37" s="49">
        <v>2</v>
      </c>
      <c r="P37" s="47">
        <v>1</v>
      </c>
      <c r="Q37" s="47">
        <v>0</v>
      </c>
      <c r="R37" s="50">
        <v>4</v>
      </c>
      <c r="S37" s="49">
        <v>0</v>
      </c>
      <c r="T37" s="50">
        <v>0</v>
      </c>
      <c r="U37" s="51">
        <v>0</v>
      </c>
      <c r="V37" s="52">
        <v>43</v>
      </c>
      <c r="W37" s="53">
        <v>25524</v>
      </c>
      <c r="X37" s="54">
        <v>14840</v>
      </c>
      <c r="Y37" s="203">
        <v>171.9946091644205</v>
      </c>
      <c r="Z37" s="54">
        <v>16194</v>
      </c>
      <c r="AA37" s="55">
        <f t="shared" si="1"/>
        <v>1.0620884844042269</v>
      </c>
    </row>
    <row r="38" spans="1:27" s="7" customFormat="1" ht="24.95" hidden="1" customHeight="1" x14ac:dyDescent="0.15">
      <c r="A38" s="233"/>
      <c r="B38" s="213" t="s">
        <v>42</v>
      </c>
      <c r="C38" s="57" t="s">
        <v>36</v>
      </c>
      <c r="D38" s="58">
        <v>10992</v>
      </c>
      <c r="E38" s="59">
        <v>5897</v>
      </c>
      <c r="F38" s="59">
        <v>29192</v>
      </c>
      <c r="G38" s="59">
        <v>4404</v>
      </c>
      <c r="H38" s="59">
        <v>2523</v>
      </c>
      <c r="I38" s="59">
        <v>32</v>
      </c>
      <c r="J38" s="59">
        <v>70</v>
      </c>
      <c r="K38" s="60">
        <v>0</v>
      </c>
      <c r="L38" s="60"/>
      <c r="M38" s="60"/>
      <c r="N38" s="60">
        <v>0</v>
      </c>
      <c r="O38" s="61">
        <v>-15</v>
      </c>
      <c r="P38" s="59">
        <v>6</v>
      </c>
      <c r="Q38" s="59">
        <v>25</v>
      </c>
      <c r="R38" s="62">
        <v>-5</v>
      </c>
      <c r="S38" s="61">
        <v>61</v>
      </c>
      <c r="T38" s="62">
        <v>9</v>
      </c>
      <c r="U38" s="63">
        <v>13</v>
      </c>
      <c r="V38" s="64">
        <v>2785</v>
      </c>
      <c r="W38" s="65">
        <v>55989</v>
      </c>
      <c r="X38" s="66">
        <v>-78504</v>
      </c>
      <c r="Y38" s="204">
        <v>-71.319932742280642</v>
      </c>
      <c r="Z38" s="41">
        <v>0</v>
      </c>
      <c r="AA38" s="42" t="e">
        <f t="shared" si="1"/>
        <v>#DIV/0!</v>
      </c>
    </row>
    <row r="39" spans="1:27" s="7" customFormat="1" ht="24.95" hidden="1" customHeight="1" x14ac:dyDescent="0.15">
      <c r="A39" s="233"/>
      <c r="B39" s="213"/>
      <c r="C39" s="19" t="s">
        <v>37</v>
      </c>
      <c r="D39" s="24">
        <v>11580</v>
      </c>
      <c r="E39" s="20">
        <v>5999</v>
      </c>
      <c r="F39" s="20">
        <v>29526</v>
      </c>
      <c r="G39" s="20">
        <v>4713</v>
      </c>
      <c r="H39" s="20">
        <v>2712</v>
      </c>
      <c r="I39" s="20">
        <v>32</v>
      </c>
      <c r="J39" s="20">
        <v>90</v>
      </c>
      <c r="K39" s="21">
        <v>0</v>
      </c>
      <c r="L39" s="21"/>
      <c r="M39" s="21"/>
      <c r="N39" s="21">
        <v>0</v>
      </c>
      <c r="O39" s="22">
        <v>-21</v>
      </c>
      <c r="P39" s="20">
        <v>16</v>
      </c>
      <c r="Q39" s="20">
        <v>69</v>
      </c>
      <c r="R39" s="23">
        <v>-29</v>
      </c>
      <c r="S39" s="22">
        <v>68</v>
      </c>
      <c r="T39" s="23">
        <v>9</v>
      </c>
      <c r="U39" s="25">
        <v>20</v>
      </c>
      <c r="V39" s="26">
        <v>2982</v>
      </c>
      <c r="W39" s="27">
        <v>57766</v>
      </c>
      <c r="X39" s="28">
        <v>-83837</v>
      </c>
      <c r="Y39" s="201">
        <v>-68.902751768312314</v>
      </c>
      <c r="Z39" s="54">
        <v>0</v>
      </c>
      <c r="AA39" s="55" t="e">
        <f t="shared" si="1"/>
        <v>#DIV/0!</v>
      </c>
    </row>
    <row r="40" spans="1:27" s="7" customFormat="1" ht="24.95" hidden="1" customHeight="1" x14ac:dyDescent="0.15">
      <c r="A40" s="233"/>
      <c r="B40" s="213" t="s">
        <v>43</v>
      </c>
      <c r="C40" s="32" t="s">
        <v>36</v>
      </c>
      <c r="D40" s="37">
        <v>9009</v>
      </c>
      <c r="E40" s="33">
        <v>8643</v>
      </c>
      <c r="F40" s="33">
        <v>19509</v>
      </c>
      <c r="G40" s="33">
        <v>173</v>
      </c>
      <c r="H40" s="33">
        <v>3669</v>
      </c>
      <c r="I40" s="33">
        <v>458</v>
      </c>
      <c r="J40" s="33">
        <v>1004</v>
      </c>
      <c r="K40" s="34">
        <v>4</v>
      </c>
      <c r="L40" s="34"/>
      <c r="M40" s="34"/>
      <c r="N40" s="34">
        <v>4</v>
      </c>
      <c r="O40" s="35">
        <v>0</v>
      </c>
      <c r="P40" s="33">
        <v>8</v>
      </c>
      <c r="Q40" s="33">
        <v>0</v>
      </c>
      <c r="R40" s="36">
        <v>2</v>
      </c>
      <c r="S40" s="35">
        <v>10</v>
      </c>
      <c r="T40" s="36">
        <v>2</v>
      </c>
      <c r="U40" s="38">
        <v>9</v>
      </c>
      <c r="V40" s="39">
        <v>367</v>
      </c>
      <c r="W40" s="40">
        <v>42871</v>
      </c>
      <c r="X40" s="41">
        <v>13547</v>
      </c>
      <c r="Y40" s="202">
        <v>316.46120912379121</v>
      </c>
      <c r="Z40" s="66">
        <v>37754</v>
      </c>
      <c r="AA40" s="67">
        <f t="shared" si="1"/>
        <v>0.83821902082902788</v>
      </c>
    </row>
    <row r="41" spans="1:27" s="7" customFormat="1" ht="24.95" hidden="1" customHeight="1" x14ac:dyDescent="0.15">
      <c r="A41" s="233"/>
      <c r="B41" s="213"/>
      <c r="C41" s="45" t="s">
        <v>37</v>
      </c>
      <c r="D41" s="46">
        <v>9291</v>
      </c>
      <c r="E41" s="47">
        <v>8643</v>
      </c>
      <c r="F41" s="47">
        <v>19742</v>
      </c>
      <c r="G41" s="47">
        <v>180</v>
      </c>
      <c r="H41" s="47">
        <v>3669</v>
      </c>
      <c r="I41" s="47">
        <v>458</v>
      </c>
      <c r="J41" s="47">
        <v>1004</v>
      </c>
      <c r="K41" s="48">
        <v>4</v>
      </c>
      <c r="L41" s="48"/>
      <c r="M41" s="48"/>
      <c r="N41" s="48">
        <v>4</v>
      </c>
      <c r="O41" s="49">
        <v>0</v>
      </c>
      <c r="P41" s="47">
        <v>15</v>
      </c>
      <c r="Q41" s="47">
        <v>0</v>
      </c>
      <c r="R41" s="50">
        <v>2</v>
      </c>
      <c r="S41" s="49">
        <v>16</v>
      </c>
      <c r="T41" s="50">
        <v>6</v>
      </c>
      <c r="U41" s="51">
        <v>9</v>
      </c>
      <c r="V41" s="52">
        <v>367</v>
      </c>
      <c r="W41" s="53">
        <v>43410</v>
      </c>
      <c r="X41" s="54">
        <v>2248</v>
      </c>
      <c r="Y41" s="203">
        <v>1931.0498220640568</v>
      </c>
      <c r="Z41" s="28">
        <v>39771</v>
      </c>
      <c r="AA41" s="29">
        <f t="shared" si="1"/>
        <v>4.8554218452240496</v>
      </c>
    </row>
    <row r="42" spans="1:27" s="7" customFormat="1" ht="24.95" hidden="1" customHeight="1" x14ac:dyDescent="0.15">
      <c r="A42" s="233"/>
      <c r="B42" s="213" t="s">
        <v>44</v>
      </c>
      <c r="C42" s="57" t="s">
        <v>36</v>
      </c>
      <c r="D42" s="58">
        <v>-1</v>
      </c>
      <c r="E42" s="59">
        <v>0</v>
      </c>
      <c r="F42" s="59">
        <v>0</v>
      </c>
      <c r="G42" s="59">
        <v>-7</v>
      </c>
      <c r="H42" s="59">
        <v>0</v>
      </c>
      <c r="I42" s="59">
        <v>0</v>
      </c>
      <c r="J42" s="59">
        <v>0</v>
      </c>
      <c r="K42" s="60">
        <v>0</v>
      </c>
      <c r="L42" s="60"/>
      <c r="M42" s="60"/>
      <c r="N42" s="60">
        <v>-3</v>
      </c>
      <c r="O42" s="61">
        <v>0</v>
      </c>
      <c r="P42" s="59">
        <v>0</v>
      </c>
      <c r="Q42" s="59">
        <v>0</v>
      </c>
      <c r="R42" s="62">
        <v>0</v>
      </c>
      <c r="S42" s="61">
        <v>-15</v>
      </c>
      <c r="T42" s="62">
        <v>-4</v>
      </c>
      <c r="U42" s="63">
        <v>0</v>
      </c>
      <c r="V42" s="64">
        <v>-7</v>
      </c>
      <c r="W42" s="65">
        <v>0</v>
      </c>
      <c r="X42" s="66">
        <v>0</v>
      </c>
      <c r="Y42" s="204" t="e">
        <v>#DIV/0!</v>
      </c>
      <c r="Z42" s="41">
        <v>35218</v>
      </c>
      <c r="AA42" s="42" t="e">
        <f t="shared" si="1"/>
        <v>#DIV/0!</v>
      </c>
    </row>
    <row r="43" spans="1:27" s="7" customFormat="1" ht="24.95" hidden="1" customHeight="1" x14ac:dyDescent="0.15">
      <c r="A43" s="233"/>
      <c r="B43" s="213"/>
      <c r="C43" s="19" t="s">
        <v>37</v>
      </c>
      <c r="D43" s="24">
        <v>-1</v>
      </c>
      <c r="E43" s="20">
        <v>0</v>
      </c>
      <c r="F43" s="20">
        <v>0</v>
      </c>
      <c r="G43" s="20">
        <v>-7</v>
      </c>
      <c r="H43" s="20">
        <v>0</v>
      </c>
      <c r="I43" s="20">
        <v>0</v>
      </c>
      <c r="J43" s="20">
        <v>0</v>
      </c>
      <c r="K43" s="21">
        <v>0</v>
      </c>
      <c r="L43" s="21"/>
      <c r="M43" s="21"/>
      <c r="N43" s="21">
        <v>-3</v>
      </c>
      <c r="O43" s="22">
        <v>0</v>
      </c>
      <c r="P43" s="20">
        <v>0</v>
      </c>
      <c r="Q43" s="20">
        <v>0</v>
      </c>
      <c r="R43" s="23">
        <v>0</v>
      </c>
      <c r="S43" s="22">
        <v>-15</v>
      </c>
      <c r="T43" s="23">
        <v>-4</v>
      </c>
      <c r="U43" s="25">
        <v>0</v>
      </c>
      <c r="V43" s="26">
        <v>-7</v>
      </c>
      <c r="W43" s="27">
        <v>-37</v>
      </c>
      <c r="X43" s="28">
        <v>-4692</v>
      </c>
      <c r="Y43" s="201">
        <v>0.78857630008525148</v>
      </c>
      <c r="Z43" s="54">
        <v>35218</v>
      </c>
      <c r="AA43" s="55">
        <f t="shared" si="1"/>
        <v>2.2391285708593658E-3</v>
      </c>
    </row>
    <row r="44" spans="1:27" s="7" customFormat="1" ht="24.95" hidden="1" customHeight="1" x14ac:dyDescent="0.15">
      <c r="A44" s="233"/>
      <c r="B44" s="213" t="s">
        <v>47</v>
      </c>
      <c r="C44" s="32" t="s">
        <v>36</v>
      </c>
      <c r="D44" s="37">
        <v>4</v>
      </c>
      <c r="E44" s="33">
        <v>2</v>
      </c>
      <c r="F44" s="33">
        <v>0</v>
      </c>
      <c r="G44" s="33">
        <v>2</v>
      </c>
      <c r="H44" s="33">
        <v>0</v>
      </c>
      <c r="I44" s="33">
        <v>0</v>
      </c>
      <c r="J44" s="33">
        <v>0</v>
      </c>
      <c r="K44" s="34">
        <v>0</v>
      </c>
      <c r="L44" s="34"/>
      <c r="M44" s="34"/>
      <c r="N44" s="34">
        <v>0</v>
      </c>
      <c r="O44" s="35">
        <v>0</v>
      </c>
      <c r="P44" s="33">
        <v>0</v>
      </c>
      <c r="Q44" s="33">
        <v>0</v>
      </c>
      <c r="R44" s="36">
        <v>0</v>
      </c>
      <c r="S44" s="35">
        <v>3</v>
      </c>
      <c r="T44" s="36">
        <v>0</v>
      </c>
      <c r="U44" s="38">
        <v>0</v>
      </c>
      <c r="V44" s="39">
        <v>5</v>
      </c>
      <c r="W44" s="40">
        <v>16</v>
      </c>
      <c r="X44" s="41">
        <v>1</v>
      </c>
      <c r="Y44" s="202">
        <v>1600</v>
      </c>
      <c r="Z44" s="66">
        <v>26</v>
      </c>
      <c r="AA44" s="67">
        <f t="shared" si="1"/>
        <v>6153.8461538461543</v>
      </c>
    </row>
    <row r="45" spans="1:27" s="7" customFormat="1" ht="24.95" hidden="1" customHeight="1" x14ac:dyDescent="0.15">
      <c r="A45" s="233"/>
      <c r="B45" s="213"/>
      <c r="C45" s="45" t="s">
        <v>37</v>
      </c>
      <c r="D45" s="46">
        <v>9</v>
      </c>
      <c r="E45" s="47">
        <v>3</v>
      </c>
      <c r="F45" s="47">
        <v>0</v>
      </c>
      <c r="G45" s="47">
        <v>2</v>
      </c>
      <c r="H45" s="47">
        <v>0</v>
      </c>
      <c r="I45" s="47">
        <v>0</v>
      </c>
      <c r="J45" s="47">
        <v>0</v>
      </c>
      <c r="K45" s="48">
        <v>0</v>
      </c>
      <c r="L45" s="48"/>
      <c r="M45" s="48"/>
      <c r="N45" s="48">
        <v>0</v>
      </c>
      <c r="O45" s="49">
        <v>0</v>
      </c>
      <c r="P45" s="47">
        <v>0</v>
      </c>
      <c r="Q45" s="47">
        <v>0</v>
      </c>
      <c r="R45" s="50">
        <v>0</v>
      </c>
      <c r="S45" s="49">
        <v>5</v>
      </c>
      <c r="T45" s="50">
        <v>0</v>
      </c>
      <c r="U45" s="51">
        <v>0</v>
      </c>
      <c r="V45" s="52">
        <v>5</v>
      </c>
      <c r="W45" s="53">
        <v>24</v>
      </c>
      <c r="X45" s="54">
        <v>4</v>
      </c>
      <c r="Y45" s="203">
        <v>600</v>
      </c>
      <c r="Z45" s="28">
        <v>26</v>
      </c>
      <c r="AA45" s="29">
        <f t="shared" si="1"/>
        <v>2307.6923076923076</v>
      </c>
    </row>
    <row r="46" spans="1:27" s="7" customFormat="1" ht="24.95" hidden="1" customHeight="1" x14ac:dyDescent="0.15">
      <c r="A46" s="225" t="s">
        <v>48</v>
      </c>
      <c r="B46" s="226"/>
      <c r="C46" s="89" t="s">
        <v>36</v>
      </c>
      <c r="D46" s="90">
        <v>41816</v>
      </c>
      <c r="E46" s="91">
        <v>52969</v>
      </c>
      <c r="F46" s="91">
        <v>124694</v>
      </c>
      <c r="G46" s="91">
        <v>32920</v>
      </c>
      <c r="H46" s="91">
        <v>14609</v>
      </c>
      <c r="I46" s="91">
        <v>4999</v>
      </c>
      <c r="J46" s="91">
        <v>1810</v>
      </c>
      <c r="K46" s="92">
        <v>42</v>
      </c>
      <c r="L46" s="92"/>
      <c r="M46" s="92"/>
      <c r="N46" s="92">
        <v>18</v>
      </c>
      <c r="O46" s="93">
        <v>107</v>
      </c>
      <c r="P46" s="91">
        <v>81</v>
      </c>
      <c r="Q46" s="91">
        <v>163</v>
      </c>
      <c r="R46" s="94">
        <v>187</v>
      </c>
      <c r="S46" s="93">
        <v>511</v>
      </c>
      <c r="T46" s="94">
        <v>274</v>
      </c>
      <c r="U46" s="95">
        <v>164</v>
      </c>
      <c r="V46" s="96">
        <v>5945</v>
      </c>
      <c r="W46" s="97">
        <v>281309</v>
      </c>
      <c r="X46" s="90">
        <v>-98589</v>
      </c>
      <c r="Y46" s="205">
        <v>-285.3350779498727</v>
      </c>
      <c r="Z46" s="66">
        <v>0</v>
      </c>
      <c r="AA46" s="67" t="e">
        <f t="shared" si="1"/>
        <v>#DIV/0!</v>
      </c>
    </row>
    <row r="47" spans="1:27" s="7" customFormat="1" ht="24.95" hidden="1" customHeight="1" thickBot="1" x14ac:dyDescent="0.2">
      <c r="A47" s="227"/>
      <c r="B47" s="228"/>
      <c r="C47" s="99" t="s">
        <v>37</v>
      </c>
      <c r="D47" s="100">
        <v>43686</v>
      </c>
      <c r="E47" s="101">
        <v>53784</v>
      </c>
      <c r="F47" s="101">
        <v>125506</v>
      </c>
      <c r="G47" s="101">
        <v>34374</v>
      </c>
      <c r="H47" s="101">
        <v>15130</v>
      </c>
      <c r="I47" s="101">
        <v>5002</v>
      </c>
      <c r="J47" s="101">
        <v>1876</v>
      </c>
      <c r="K47" s="102">
        <v>42</v>
      </c>
      <c r="L47" s="102"/>
      <c r="M47" s="102"/>
      <c r="N47" s="102">
        <v>-187</v>
      </c>
      <c r="O47" s="103">
        <v>206</v>
      </c>
      <c r="P47" s="101">
        <v>104</v>
      </c>
      <c r="Q47" s="101">
        <v>1016</v>
      </c>
      <c r="R47" s="104">
        <v>936</v>
      </c>
      <c r="S47" s="103">
        <v>599</v>
      </c>
      <c r="T47" s="104">
        <v>318</v>
      </c>
      <c r="U47" s="105">
        <v>231</v>
      </c>
      <c r="V47" s="106">
        <v>6213</v>
      </c>
      <c r="W47" s="107">
        <v>288836</v>
      </c>
      <c r="X47" s="100">
        <v>-125272</v>
      </c>
      <c r="Y47" s="206">
        <v>-230.56708602081869</v>
      </c>
      <c r="Z47" s="28">
        <v>0</v>
      </c>
      <c r="AA47" s="29" t="e">
        <f t="shared" si="1"/>
        <v>#DIV/0!</v>
      </c>
    </row>
    <row r="48" spans="1:27" s="7" customFormat="1" ht="24.95" hidden="1" customHeight="1" x14ac:dyDescent="0.15">
      <c r="A48" s="229" t="s">
        <v>50</v>
      </c>
      <c r="B48" s="231" t="s">
        <v>32</v>
      </c>
      <c r="C48" s="78" t="s">
        <v>33</v>
      </c>
      <c r="D48" s="79">
        <v>348</v>
      </c>
      <c r="E48" s="80">
        <v>54</v>
      </c>
      <c r="F48" s="80">
        <v>20</v>
      </c>
      <c r="G48" s="80">
        <v>10</v>
      </c>
      <c r="H48" s="80">
        <v>5</v>
      </c>
      <c r="I48" s="80">
        <v>0</v>
      </c>
      <c r="J48" s="80">
        <v>4</v>
      </c>
      <c r="K48" s="81">
        <v>39</v>
      </c>
      <c r="L48" s="81"/>
      <c r="M48" s="81"/>
      <c r="N48" s="81">
        <v>39</v>
      </c>
      <c r="O48" s="82">
        <v>25</v>
      </c>
      <c r="P48" s="80">
        <v>9</v>
      </c>
      <c r="Q48" s="80">
        <v>132</v>
      </c>
      <c r="R48" s="83">
        <v>77</v>
      </c>
      <c r="S48" s="82">
        <v>74</v>
      </c>
      <c r="T48" s="83">
        <v>7</v>
      </c>
      <c r="U48" s="84">
        <v>12</v>
      </c>
      <c r="V48" s="85">
        <v>270</v>
      </c>
      <c r="W48" s="86">
        <v>1125</v>
      </c>
      <c r="X48" s="87">
        <v>1125</v>
      </c>
      <c r="Y48" s="200">
        <v>100</v>
      </c>
      <c r="Z48" s="66">
        <v>0</v>
      </c>
      <c r="AA48" s="67" t="e">
        <f t="shared" si="1"/>
        <v>#DIV/0!</v>
      </c>
    </row>
    <row r="49" spans="1:27" s="7" customFormat="1" ht="24.95" hidden="1" customHeight="1" x14ac:dyDescent="0.15">
      <c r="A49" s="230"/>
      <c r="B49" s="213"/>
      <c r="C49" s="19" t="s">
        <v>34</v>
      </c>
      <c r="D49" s="24">
        <v>928</v>
      </c>
      <c r="E49" s="20">
        <v>65</v>
      </c>
      <c r="F49" s="20">
        <v>33</v>
      </c>
      <c r="G49" s="20">
        <v>10</v>
      </c>
      <c r="H49" s="20">
        <v>5</v>
      </c>
      <c r="I49" s="20">
        <v>0</v>
      </c>
      <c r="J49" s="20">
        <v>4</v>
      </c>
      <c r="K49" s="21">
        <v>39</v>
      </c>
      <c r="L49" s="21"/>
      <c r="M49" s="21"/>
      <c r="N49" s="21">
        <v>39</v>
      </c>
      <c r="O49" s="22">
        <v>26</v>
      </c>
      <c r="P49" s="20">
        <v>9</v>
      </c>
      <c r="Q49" s="20">
        <v>941</v>
      </c>
      <c r="R49" s="23">
        <v>801</v>
      </c>
      <c r="S49" s="22">
        <v>107</v>
      </c>
      <c r="T49" s="23">
        <v>7</v>
      </c>
      <c r="U49" s="25">
        <v>63</v>
      </c>
      <c r="V49" s="26">
        <v>338</v>
      </c>
      <c r="W49" s="27">
        <v>3415</v>
      </c>
      <c r="X49" s="28">
        <v>3415</v>
      </c>
      <c r="Y49" s="201">
        <v>100</v>
      </c>
      <c r="Z49" s="28">
        <v>0</v>
      </c>
      <c r="AA49" s="29" t="e">
        <f t="shared" si="1"/>
        <v>#DIV/0!</v>
      </c>
    </row>
    <row r="50" spans="1:27" s="7" customFormat="1" ht="24.95" hidden="1" customHeight="1" x14ac:dyDescent="0.15">
      <c r="A50" s="230"/>
      <c r="B50" s="213" t="s">
        <v>35</v>
      </c>
      <c r="C50" s="32" t="s">
        <v>36</v>
      </c>
      <c r="D50" s="37">
        <v>2111</v>
      </c>
      <c r="E50" s="33">
        <v>311</v>
      </c>
      <c r="F50" s="33">
        <v>23</v>
      </c>
      <c r="G50" s="33">
        <v>32</v>
      </c>
      <c r="H50" s="33">
        <v>14</v>
      </c>
      <c r="I50" s="33">
        <v>74</v>
      </c>
      <c r="J50" s="33">
        <v>18</v>
      </c>
      <c r="K50" s="34">
        <v>0</v>
      </c>
      <c r="L50" s="34"/>
      <c r="M50" s="34"/>
      <c r="N50" s="34">
        <v>0</v>
      </c>
      <c r="O50" s="35">
        <v>10</v>
      </c>
      <c r="P50" s="33">
        <v>46</v>
      </c>
      <c r="Q50" s="33">
        <v>6</v>
      </c>
      <c r="R50" s="36">
        <v>107</v>
      </c>
      <c r="S50" s="35">
        <v>134</v>
      </c>
      <c r="T50" s="36">
        <v>222</v>
      </c>
      <c r="U50" s="38">
        <v>56</v>
      </c>
      <c r="V50" s="39">
        <v>1177</v>
      </c>
      <c r="W50" s="40">
        <v>4341</v>
      </c>
      <c r="X50" s="41">
        <v>4341</v>
      </c>
      <c r="Y50" s="202">
        <v>100</v>
      </c>
      <c r="Z50" s="41">
        <v>1</v>
      </c>
      <c r="AA50" s="42">
        <f t="shared" si="1"/>
        <v>10000</v>
      </c>
    </row>
    <row r="51" spans="1:27" s="7" customFormat="1" ht="24.95" hidden="1" customHeight="1" x14ac:dyDescent="0.15">
      <c r="A51" s="230"/>
      <c r="B51" s="213"/>
      <c r="C51" s="45" t="s">
        <v>37</v>
      </c>
      <c r="D51" s="46">
        <v>2209</v>
      </c>
      <c r="E51" s="47">
        <v>556</v>
      </c>
      <c r="F51" s="47">
        <v>30</v>
      </c>
      <c r="G51" s="47">
        <v>42</v>
      </c>
      <c r="H51" s="47">
        <v>22</v>
      </c>
      <c r="I51" s="47">
        <v>75</v>
      </c>
      <c r="J51" s="47">
        <v>23</v>
      </c>
      <c r="K51" s="48">
        <v>0</v>
      </c>
      <c r="L51" s="48"/>
      <c r="M51" s="48"/>
      <c r="N51" s="48">
        <v>0</v>
      </c>
      <c r="O51" s="49">
        <v>10</v>
      </c>
      <c r="P51" s="47">
        <v>48</v>
      </c>
      <c r="Q51" s="47">
        <v>6</v>
      </c>
      <c r="R51" s="50">
        <v>156</v>
      </c>
      <c r="S51" s="49">
        <v>138</v>
      </c>
      <c r="T51" s="50">
        <v>245</v>
      </c>
      <c r="U51" s="51">
        <v>62</v>
      </c>
      <c r="V51" s="52">
        <v>1211</v>
      </c>
      <c r="W51" s="53">
        <v>4833</v>
      </c>
      <c r="X51" s="54">
        <v>4833</v>
      </c>
      <c r="Y51" s="203">
        <v>100</v>
      </c>
      <c r="Z51" s="54">
        <v>2</v>
      </c>
      <c r="AA51" s="55">
        <f t="shared" si="1"/>
        <v>5000</v>
      </c>
    </row>
    <row r="52" spans="1:27" s="7" customFormat="1" ht="24.95" hidden="1" customHeight="1" x14ac:dyDescent="0.15">
      <c r="A52" s="230"/>
      <c r="B52" s="213" t="s">
        <v>38</v>
      </c>
      <c r="C52" s="57" t="s">
        <v>36</v>
      </c>
      <c r="D52" s="58">
        <v>12076</v>
      </c>
      <c r="E52" s="59">
        <v>33017</v>
      </c>
      <c r="F52" s="59">
        <v>70000</v>
      </c>
      <c r="G52" s="59">
        <v>21411</v>
      </c>
      <c r="H52" s="59">
        <v>8097</v>
      </c>
      <c r="I52" s="59">
        <v>4408</v>
      </c>
      <c r="J52" s="59">
        <v>656</v>
      </c>
      <c r="K52" s="60">
        <v>0</v>
      </c>
      <c r="L52" s="60"/>
      <c r="M52" s="60"/>
      <c r="N52" s="60">
        <v>0</v>
      </c>
      <c r="O52" s="61">
        <v>97</v>
      </c>
      <c r="P52" s="59">
        <v>11</v>
      </c>
      <c r="Q52" s="59">
        <v>5</v>
      </c>
      <c r="R52" s="62">
        <v>2</v>
      </c>
      <c r="S52" s="61">
        <v>284</v>
      </c>
      <c r="T52" s="62">
        <v>41</v>
      </c>
      <c r="U52" s="63">
        <v>76</v>
      </c>
      <c r="V52" s="64">
        <v>1379</v>
      </c>
      <c r="W52" s="65">
        <v>151560</v>
      </c>
      <c r="X52" s="66">
        <v>151560</v>
      </c>
      <c r="Y52" s="204">
        <v>100</v>
      </c>
      <c r="Z52" s="90">
        <f>Z30+Z32+Z34+Z36+Z38+Z40+Z42+Z44+Z46+Z48+Z50</f>
        <v>194999</v>
      </c>
      <c r="AA52" s="98">
        <f t="shared" si="1"/>
        <v>5.1282314268278291E-2</v>
      </c>
    </row>
    <row r="53" spans="1:27" s="7" customFormat="1" ht="24.95" hidden="1" customHeight="1" thickBot="1" x14ac:dyDescent="0.2">
      <c r="A53" s="230"/>
      <c r="B53" s="213"/>
      <c r="C53" s="19" t="s">
        <v>37</v>
      </c>
      <c r="D53" s="24">
        <v>12426</v>
      </c>
      <c r="E53" s="20">
        <v>33473</v>
      </c>
      <c r="F53" s="20">
        <v>70226</v>
      </c>
      <c r="G53" s="20">
        <v>22540</v>
      </c>
      <c r="H53" s="20">
        <v>8422</v>
      </c>
      <c r="I53" s="20">
        <v>4410</v>
      </c>
      <c r="J53" s="20">
        <v>697</v>
      </c>
      <c r="K53" s="21">
        <v>0</v>
      </c>
      <c r="L53" s="21"/>
      <c r="M53" s="21"/>
      <c r="N53" s="21">
        <v>0</v>
      </c>
      <c r="O53" s="22">
        <v>201</v>
      </c>
      <c r="P53" s="20">
        <v>15</v>
      </c>
      <c r="Q53" s="20">
        <v>5</v>
      </c>
      <c r="R53" s="23">
        <v>2</v>
      </c>
      <c r="S53" s="22">
        <v>322</v>
      </c>
      <c r="T53" s="23">
        <v>58</v>
      </c>
      <c r="U53" s="25">
        <v>79</v>
      </c>
      <c r="V53" s="26">
        <v>1388</v>
      </c>
      <c r="W53" s="27">
        <v>154264</v>
      </c>
      <c r="X53" s="28">
        <v>154264</v>
      </c>
      <c r="Y53" s="201">
        <v>100</v>
      </c>
      <c r="Z53" s="100">
        <f>Z31+Z33+Z35+Z37+Z39+Z41+Z43+Z45+Z47+Z49+Z51</f>
        <v>202589</v>
      </c>
      <c r="AA53" s="108">
        <f t="shared" si="1"/>
        <v>4.9361021575702532E-2</v>
      </c>
    </row>
    <row r="54" spans="1:27" s="7" customFormat="1" ht="24.95" hidden="1" customHeight="1" x14ac:dyDescent="0.15">
      <c r="A54" s="230"/>
      <c r="B54" s="213" t="s">
        <v>39</v>
      </c>
      <c r="C54" s="32" t="s">
        <v>36</v>
      </c>
      <c r="D54" s="37">
        <v>7366</v>
      </c>
      <c r="E54" s="33">
        <v>5063</v>
      </c>
      <c r="F54" s="33">
        <v>5959</v>
      </c>
      <c r="G54" s="33">
        <v>6908</v>
      </c>
      <c r="H54" s="33">
        <v>306</v>
      </c>
      <c r="I54" s="33">
        <v>28</v>
      </c>
      <c r="J54" s="33">
        <v>61</v>
      </c>
      <c r="K54" s="34">
        <v>0</v>
      </c>
      <c r="L54" s="34"/>
      <c r="M54" s="34"/>
      <c r="N54" s="34">
        <v>0</v>
      </c>
      <c r="O54" s="35">
        <v>2</v>
      </c>
      <c r="P54" s="33">
        <v>1</v>
      </c>
      <c r="Q54" s="33">
        <v>0</v>
      </c>
      <c r="R54" s="36">
        <v>4</v>
      </c>
      <c r="S54" s="35">
        <v>0</v>
      </c>
      <c r="T54" s="36">
        <v>0</v>
      </c>
      <c r="U54" s="38">
        <v>0</v>
      </c>
      <c r="V54" s="39">
        <v>44</v>
      </c>
      <c r="W54" s="40">
        <v>25742</v>
      </c>
      <c r="X54" s="41">
        <v>25742</v>
      </c>
      <c r="Y54" s="202">
        <v>100</v>
      </c>
      <c r="Z54" s="87">
        <f t="shared" ref="Z54:Z75" si="2">Z7+Z30</f>
        <v>2234</v>
      </c>
      <c r="AA54" s="88">
        <f t="shared" si="1"/>
        <v>4.476275738585497</v>
      </c>
    </row>
    <row r="55" spans="1:27" s="7" customFormat="1" ht="24.95" hidden="1" customHeight="1" x14ac:dyDescent="0.15">
      <c r="A55" s="230"/>
      <c r="B55" s="213"/>
      <c r="C55" s="45" t="s">
        <v>37</v>
      </c>
      <c r="D55" s="46">
        <v>7366</v>
      </c>
      <c r="E55" s="47">
        <v>5063</v>
      </c>
      <c r="F55" s="47">
        <v>5959</v>
      </c>
      <c r="G55" s="47">
        <v>6908</v>
      </c>
      <c r="H55" s="47">
        <v>306</v>
      </c>
      <c r="I55" s="47">
        <v>28</v>
      </c>
      <c r="J55" s="47">
        <v>61</v>
      </c>
      <c r="K55" s="48">
        <v>0</v>
      </c>
      <c r="L55" s="48"/>
      <c r="M55" s="48"/>
      <c r="N55" s="48">
        <v>0</v>
      </c>
      <c r="O55" s="49">
        <v>2</v>
      </c>
      <c r="P55" s="47">
        <v>1</v>
      </c>
      <c r="Q55" s="47">
        <v>0</v>
      </c>
      <c r="R55" s="50">
        <v>4</v>
      </c>
      <c r="S55" s="49">
        <v>0</v>
      </c>
      <c r="T55" s="50">
        <v>0</v>
      </c>
      <c r="U55" s="51">
        <v>0</v>
      </c>
      <c r="V55" s="52">
        <v>44</v>
      </c>
      <c r="W55" s="53">
        <v>25742</v>
      </c>
      <c r="X55" s="54">
        <v>25742</v>
      </c>
      <c r="Y55" s="203">
        <v>100</v>
      </c>
      <c r="Z55" s="28">
        <f t="shared" si="2"/>
        <v>9820</v>
      </c>
      <c r="AA55" s="29">
        <f t="shared" si="1"/>
        <v>1.0183299389002036</v>
      </c>
    </row>
    <row r="56" spans="1:27" s="7" customFormat="1" ht="24.95" hidden="1" customHeight="1" x14ac:dyDescent="0.15">
      <c r="A56" s="230"/>
      <c r="B56" s="213" t="s">
        <v>42</v>
      </c>
      <c r="C56" s="57" t="s">
        <v>36</v>
      </c>
      <c r="D56" s="58">
        <v>11046</v>
      </c>
      <c r="E56" s="59">
        <v>5904</v>
      </c>
      <c r="F56" s="59">
        <v>29228</v>
      </c>
      <c r="G56" s="59">
        <v>4406</v>
      </c>
      <c r="H56" s="59">
        <v>2527</v>
      </c>
      <c r="I56" s="59">
        <v>33</v>
      </c>
      <c r="J56" s="59">
        <v>76</v>
      </c>
      <c r="K56" s="60">
        <v>0</v>
      </c>
      <c r="L56" s="60"/>
      <c r="M56" s="60"/>
      <c r="N56" s="60">
        <v>0</v>
      </c>
      <c r="O56" s="61">
        <v>3</v>
      </c>
      <c r="P56" s="59">
        <v>17</v>
      </c>
      <c r="Q56" s="59">
        <v>38</v>
      </c>
      <c r="R56" s="62">
        <v>0</v>
      </c>
      <c r="S56" s="61">
        <v>89</v>
      </c>
      <c r="T56" s="62">
        <v>11</v>
      </c>
      <c r="U56" s="63">
        <v>19</v>
      </c>
      <c r="V56" s="64">
        <v>2817</v>
      </c>
      <c r="W56" s="65">
        <v>56214</v>
      </c>
      <c r="X56" s="66">
        <v>56214</v>
      </c>
      <c r="Y56" s="204">
        <v>100</v>
      </c>
      <c r="Z56" s="41">
        <f t="shared" si="2"/>
        <v>12730</v>
      </c>
      <c r="AA56" s="42">
        <f t="shared" si="1"/>
        <v>0.78554595443833464</v>
      </c>
    </row>
    <row r="57" spans="1:27" s="7" customFormat="1" ht="24.95" hidden="1" customHeight="1" x14ac:dyDescent="0.15">
      <c r="A57" s="230"/>
      <c r="B57" s="213"/>
      <c r="C57" s="19" t="s">
        <v>37</v>
      </c>
      <c r="D57" s="24">
        <v>11650</v>
      </c>
      <c r="E57" s="20">
        <v>6006</v>
      </c>
      <c r="F57" s="20">
        <v>29563</v>
      </c>
      <c r="G57" s="20">
        <v>4715</v>
      </c>
      <c r="H57" s="20">
        <v>2718</v>
      </c>
      <c r="I57" s="20">
        <v>33</v>
      </c>
      <c r="J57" s="20">
        <v>96</v>
      </c>
      <c r="K57" s="21">
        <v>0</v>
      </c>
      <c r="L57" s="21"/>
      <c r="M57" s="21"/>
      <c r="N57" s="21">
        <v>0</v>
      </c>
      <c r="O57" s="22">
        <v>5</v>
      </c>
      <c r="P57" s="20">
        <v>33</v>
      </c>
      <c r="Q57" s="20">
        <v>82</v>
      </c>
      <c r="R57" s="23">
        <v>0</v>
      </c>
      <c r="S57" s="22">
        <v>112</v>
      </c>
      <c r="T57" s="23">
        <v>11</v>
      </c>
      <c r="U57" s="25">
        <v>26</v>
      </c>
      <c r="V57" s="26">
        <v>3042</v>
      </c>
      <c r="W57" s="27">
        <v>58092</v>
      </c>
      <c r="X57" s="28">
        <v>58092</v>
      </c>
      <c r="Y57" s="201">
        <v>100</v>
      </c>
      <c r="Z57" s="54">
        <f t="shared" si="2"/>
        <v>118856</v>
      </c>
      <c r="AA57" s="55">
        <f t="shared" si="1"/>
        <v>8.4135424379080573E-2</v>
      </c>
    </row>
    <row r="58" spans="1:27" s="7" customFormat="1" ht="24.95" hidden="1" customHeight="1" x14ac:dyDescent="0.15">
      <c r="A58" s="230"/>
      <c r="B58" s="213" t="s">
        <v>43</v>
      </c>
      <c r="C58" s="32" t="s">
        <v>36</v>
      </c>
      <c r="D58" s="37">
        <v>9022</v>
      </c>
      <c r="E58" s="33">
        <v>8643</v>
      </c>
      <c r="F58" s="33">
        <v>19509</v>
      </c>
      <c r="G58" s="33">
        <v>173</v>
      </c>
      <c r="H58" s="33">
        <v>3669</v>
      </c>
      <c r="I58" s="33">
        <v>458</v>
      </c>
      <c r="J58" s="33">
        <v>1004</v>
      </c>
      <c r="K58" s="34">
        <v>4</v>
      </c>
      <c r="L58" s="34"/>
      <c r="M58" s="34"/>
      <c r="N58" s="34">
        <v>4</v>
      </c>
      <c r="O58" s="35">
        <v>0</v>
      </c>
      <c r="P58" s="33">
        <v>8</v>
      </c>
      <c r="Q58" s="33">
        <v>0</v>
      </c>
      <c r="R58" s="36">
        <v>2</v>
      </c>
      <c r="S58" s="35">
        <v>10</v>
      </c>
      <c r="T58" s="36">
        <v>2</v>
      </c>
      <c r="U58" s="38">
        <v>9</v>
      </c>
      <c r="V58" s="39">
        <v>393</v>
      </c>
      <c r="W58" s="40">
        <v>42910</v>
      </c>
      <c r="X58" s="41">
        <v>42910</v>
      </c>
      <c r="Y58" s="202">
        <v>100</v>
      </c>
      <c r="Z58" s="66">
        <f t="shared" si="2"/>
        <v>218317</v>
      </c>
      <c r="AA58" s="67">
        <f t="shared" si="1"/>
        <v>4.5804953347655011E-2</v>
      </c>
    </row>
    <row r="59" spans="1:27" s="7" customFormat="1" ht="24.95" hidden="1" customHeight="1" x14ac:dyDescent="0.15">
      <c r="A59" s="230"/>
      <c r="B59" s="213"/>
      <c r="C59" s="45" t="s">
        <v>37</v>
      </c>
      <c r="D59" s="46">
        <v>9304</v>
      </c>
      <c r="E59" s="47">
        <v>8643</v>
      </c>
      <c r="F59" s="47">
        <v>19742</v>
      </c>
      <c r="G59" s="47">
        <v>180</v>
      </c>
      <c r="H59" s="47">
        <v>3669</v>
      </c>
      <c r="I59" s="47">
        <v>458</v>
      </c>
      <c r="J59" s="47">
        <v>1004</v>
      </c>
      <c r="K59" s="48">
        <v>4</v>
      </c>
      <c r="L59" s="48"/>
      <c r="M59" s="48"/>
      <c r="N59" s="48">
        <v>4</v>
      </c>
      <c r="O59" s="49">
        <v>0</v>
      </c>
      <c r="P59" s="47">
        <v>15</v>
      </c>
      <c r="Q59" s="47">
        <v>0</v>
      </c>
      <c r="R59" s="50">
        <v>2</v>
      </c>
      <c r="S59" s="49">
        <v>16</v>
      </c>
      <c r="T59" s="50">
        <v>6</v>
      </c>
      <c r="U59" s="51">
        <v>9</v>
      </c>
      <c r="V59" s="52">
        <v>393</v>
      </c>
      <c r="W59" s="53">
        <v>43449</v>
      </c>
      <c r="X59" s="54">
        <v>43449</v>
      </c>
      <c r="Y59" s="203">
        <v>100</v>
      </c>
      <c r="Z59" s="28">
        <f t="shared" si="2"/>
        <v>119707</v>
      </c>
      <c r="AA59" s="29">
        <f t="shared" si="1"/>
        <v>8.3537303582914946E-2</v>
      </c>
    </row>
    <row r="60" spans="1:27" s="7" customFormat="1" ht="24.95" hidden="1" customHeight="1" x14ac:dyDescent="0.15">
      <c r="A60" s="230"/>
      <c r="B60" s="213" t="s">
        <v>44</v>
      </c>
      <c r="C60" s="57" t="s">
        <v>36</v>
      </c>
      <c r="D60" s="58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60">
        <v>0</v>
      </c>
      <c r="L60" s="60"/>
      <c r="M60" s="60"/>
      <c r="N60" s="60">
        <v>0</v>
      </c>
      <c r="O60" s="61">
        <v>0</v>
      </c>
      <c r="P60" s="59">
        <v>0</v>
      </c>
      <c r="Q60" s="59">
        <v>0</v>
      </c>
      <c r="R60" s="62">
        <v>0</v>
      </c>
      <c r="S60" s="61">
        <v>0</v>
      </c>
      <c r="T60" s="62">
        <v>0</v>
      </c>
      <c r="U60" s="63">
        <v>0</v>
      </c>
      <c r="V60" s="64">
        <v>0</v>
      </c>
      <c r="W60" s="65">
        <v>0</v>
      </c>
      <c r="X60" s="66">
        <v>0</v>
      </c>
      <c r="Y60" s="204" t="e">
        <v>#DIV/0!</v>
      </c>
      <c r="Z60" s="41">
        <f t="shared" si="2"/>
        <v>31113</v>
      </c>
      <c r="AA60" s="42" t="e">
        <f t="shared" si="1"/>
        <v>#DIV/0!</v>
      </c>
    </row>
    <row r="61" spans="1:27" s="7" customFormat="1" ht="24.95" hidden="1" customHeight="1" x14ac:dyDescent="0.15">
      <c r="A61" s="230"/>
      <c r="B61" s="213"/>
      <c r="C61" s="19" t="s">
        <v>37</v>
      </c>
      <c r="D61" s="24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1">
        <v>0</v>
      </c>
      <c r="L61" s="21"/>
      <c r="M61" s="21"/>
      <c r="N61" s="21">
        <v>0</v>
      </c>
      <c r="O61" s="22">
        <v>0</v>
      </c>
      <c r="P61" s="20">
        <v>0</v>
      </c>
      <c r="Q61" s="20">
        <v>0</v>
      </c>
      <c r="R61" s="23">
        <v>0</v>
      </c>
      <c r="S61" s="22">
        <v>0</v>
      </c>
      <c r="T61" s="23">
        <v>0</v>
      </c>
      <c r="U61" s="25">
        <v>0</v>
      </c>
      <c r="V61" s="26">
        <v>0</v>
      </c>
      <c r="W61" s="27">
        <v>0</v>
      </c>
      <c r="X61" s="28">
        <v>0</v>
      </c>
      <c r="Y61" s="201" t="e">
        <v>#DIV/0!</v>
      </c>
      <c r="Z61" s="54">
        <f t="shared" si="2"/>
        <v>16194</v>
      </c>
      <c r="AA61" s="55" t="e">
        <f t="shared" si="1"/>
        <v>#DIV/0!</v>
      </c>
    </row>
    <row r="62" spans="1:27" s="7" customFormat="1" ht="24.95" hidden="1" customHeight="1" x14ac:dyDescent="0.15">
      <c r="A62" s="230"/>
      <c r="B62" s="213" t="s">
        <v>47</v>
      </c>
      <c r="C62" s="32" t="s">
        <v>36</v>
      </c>
      <c r="D62" s="37">
        <v>4</v>
      </c>
      <c r="E62" s="33">
        <v>2</v>
      </c>
      <c r="F62" s="33">
        <v>0</v>
      </c>
      <c r="G62" s="33">
        <v>2</v>
      </c>
      <c r="H62" s="33">
        <v>0</v>
      </c>
      <c r="I62" s="33">
        <v>0</v>
      </c>
      <c r="J62" s="33">
        <v>0</v>
      </c>
      <c r="K62" s="34">
        <v>0</v>
      </c>
      <c r="L62" s="34"/>
      <c r="M62" s="34"/>
      <c r="N62" s="34">
        <v>0</v>
      </c>
      <c r="O62" s="35">
        <v>0</v>
      </c>
      <c r="P62" s="33">
        <v>0</v>
      </c>
      <c r="Q62" s="33">
        <v>0</v>
      </c>
      <c r="R62" s="36">
        <v>0</v>
      </c>
      <c r="S62" s="35">
        <v>3</v>
      </c>
      <c r="T62" s="36">
        <v>0</v>
      </c>
      <c r="U62" s="38">
        <v>0</v>
      </c>
      <c r="V62" s="39">
        <v>5</v>
      </c>
      <c r="W62" s="40">
        <v>16</v>
      </c>
      <c r="X62" s="41">
        <v>16</v>
      </c>
      <c r="Y62" s="202">
        <v>100</v>
      </c>
      <c r="Z62" s="41">
        <f t="shared" si="2"/>
        <v>0</v>
      </c>
      <c r="AA62" s="42" t="e">
        <f t="shared" si="1"/>
        <v>#DIV/0!</v>
      </c>
    </row>
    <row r="63" spans="1:27" s="7" customFormat="1" ht="24.95" hidden="1" customHeight="1" x14ac:dyDescent="0.15">
      <c r="A63" s="230"/>
      <c r="B63" s="213"/>
      <c r="C63" s="45" t="s">
        <v>37</v>
      </c>
      <c r="D63" s="46">
        <v>9</v>
      </c>
      <c r="E63" s="47">
        <v>3</v>
      </c>
      <c r="F63" s="47">
        <v>0</v>
      </c>
      <c r="G63" s="47">
        <v>2</v>
      </c>
      <c r="H63" s="47">
        <v>0</v>
      </c>
      <c r="I63" s="47">
        <v>0</v>
      </c>
      <c r="J63" s="47">
        <v>0</v>
      </c>
      <c r="K63" s="48">
        <v>0</v>
      </c>
      <c r="L63" s="48"/>
      <c r="M63" s="48"/>
      <c r="N63" s="48">
        <v>0</v>
      </c>
      <c r="O63" s="49">
        <v>0</v>
      </c>
      <c r="P63" s="47">
        <v>0</v>
      </c>
      <c r="Q63" s="47">
        <v>0</v>
      </c>
      <c r="R63" s="50">
        <v>0</v>
      </c>
      <c r="S63" s="49">
        <v>5</v>
      </c>
      <c r="T63" s="50">
        <v>0</v>
      </c>
      <c r="U63" s="51">
        <v>0</v>
      </c>
      <c r="V63" s="52">
        <v>5</v>
      </c>
      <c r="W63" s="53">
        <v>24</v>
      </c>
      <c r="X63" s="54">
        <v>24</v>
      </c>
      <c r="Y63" s="203">
        <v>100</v>
      </c>
      <c r="Z63" s="54">
        <f t="shared" si="2"/>
        <v>52886</v>
      </c>
      <c r="AA63" s="55">
        <f t="shared" si="1"/>
        <v>0.18908595847672352</v>
      </c>
    </row>
    <row r="64" spans="1:27" s="7" customFormat="1" ht="24.95" hidden="1" customHeight="1" x14ac:dyDescent="0.15">
      <c r="A64" s="221" t="s">
        <v>48</v>
      </c>
      <c r="B64" s="222"/>
      <c r="C64" s="109" t="s">
        <v>36</v>
      </c>
      <c r="D64" s="110">
        <v>41973</v>
      </c>
      <c r="E64" s="111">
        <v>52994</v>
      </c>
      <c r="F64" s="111">
        <v>124739</v>
      </c>
      <c r="G64" s="111">
        <v>32942</v>
      </c>
      <c r="H64" s="111">
        <v>14618</v>
      </c>
      <c r="I64" s="111">
        <v>5001</v>
      </c>
      <c r="J64" s="111">
        <v>1819</v>
      </c>
      <c r="K64" s="112">
        <v>43</v>
      </c>
      <c r="L64" s="112"/>
      <c r="M64" s="112"/>
      <c r="N64" s="112">
        <v>43</v>
      </c>
      <c r="O64" s="113">
        <v>137</v>
      </c>
      <c r="P64" s="111">
        <v>92</v>
      </c>
      <c r="Q64" s="111">
        <v>181</v>
      </c>
      <c r="R64" s="114">
        <v>192</v>
      </c>
      <c r="S64" s="113">
        <v>594</v>
      </c>
      <c r="T64" s="114">
        <v>283</v>
      </c>
      <c r="U64" s="115">
        <v>172</v>
      </c>
      <c r="V64" s="116">
        <v>6085</v>
      </c>
      <c r="W64" s="117">
        <v>281908</v>
      </c>
      <c r="X64" s="110">
        <v>281908</v>
      </c>
      <c r="Y64" s="207">
        <v>100</v>
      </c>
      <c r="Z64" s="66">
        <f t="shared" si="2"/>
        <v>91853</v>
      </c>
      <c r="AA64" s="67">
        <f t="shared" si="1"/>
        <v>0.10886960687184959</v>
      </c>
    </row>
    <row r="65" spans="1:27" s="7" customFormat="1" ht="24.95" hidden="1" customHeight="1" thickBot="1" x14ac:dyDescent="0.2">
      <c r="A65" s="223"/>
      <c r="B65" s="224"/>
      <c r="C65" s="119" t="s">
        <v>37</v>
      </c>
      <c r="D65" s="129">
        <v>43892</v>
      </c>
      <c r="E65" s="130">
        <v>53809</v>
      </c>
      <c r="F65" s="130">
        <v>125553</v>
      </c>
      <c r="G65" s="130">
        <v>34397</v>
      </c>
      <c r="H65" s="130">
        <v>15142</v>
      </c>
      <c r="I65" s="130">
        <v>5004</v>
      </c>
      <c r="J65" s="130">
        <v>1885</v>
      </c>
      <c r="K65" s="131">
        <v>43</v>
      </c>
      <c r="L65" s="131"/>
      <c r="M65" s="131"/>
      <c r="N65" s="131">
        <v>43</v>
      </c>
      <c r="O65" s="132">
        <v>244</v>
      </c>
      <c r="P65" s="130">
        <v>121</v>
      </c>
      <c r="Q65" s="130">
        <v>1034</v>
      </c>
      <c r="R65" s="133">
        <v>965</v>
      </c>
      <c r="S65" s="132">
        <v>700</v>
      </c>
      <c r="T65" s="133">
        <v>327</v>
      </c>
      <c r="U65" s="134">
        <v>239</v>
      </c>
      <c r="V65" s="135">
        <v>6421</v>
      </c>
      <c r="W65" s="121">
        <v>289819</v>
      </c>
      <c r="X65" s="120">
        <v>289819</v>
      </c>
      <c r="Y65" s="208">
        <v>100</v>
      </c>
      <c r="Z65" s="28">
        <f t="shared" si="2"/>
        <v>74360</v>
      </c>
      <c r="AA65" s="29">
        <f t="shared" si="1"/>
        <v>0.13448090371167293</v>
      </c>
    </row>
    <row r="66" spans="1:27" ht="21.75" customHeight="1" x14ac:dyDescent="0.15">
      <c r="A66" s="218" t="s">
        <v>49</v>
      </c>
      <c r="B66" s="220" t="s">
        <v>32</v>
      </c>
      <c r="C66" s="140" t="s">
        <v>33</v>
      </c>
      <c r="D66" s="150">
        <v>5</v>
      </c>
      <c r="E66" s="139">
        <v>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4</v>
      </c>
      <c r="L66" s="139">
        <v>0</v>
      </c>
      <c r="M66" s="139">
        <v>0</v>
      </c>
      <c r="N66" s="169">
        <v>0</v>
      </c>
      <c r="O66" s="170">
        <v>0</v>
      </c>
      <c r="P66" s="139">
        <v>0</v>
      </c>
      <c r="Q66" s="139">
        <v>0</v>
      </c>
      <c r="R66" s="171">
        <v>3</v>
      </c>
      <c r="S66" s="170">
        <v>0</v>
      </c>
      <c r="T66" s="171">
        <v>0</v>
      </c>
      <c r="U66" s="172">
        <v>3</v>
      </c>
      <c r="V66" s="173">
        <v>4</v>
      </c>
      <c r="W66" s="167">
        <v>19</v>
      </c>
      <c r="X66" s="151">
        <v>3937</v>
      </c>
      <c r="Y66" s="188">
        <v>0.48260096520193041</v>
      </c>
      <c r="Z66" s="41">
        <f t="shared" si="2"/>
        <v>69823</v>
      </c>
      <c r="AA66" s="42">
        <f t="shared" si="1"/>
        <v>6.9117764232692728E-4</v>
      </c>
    </row>
    <row r="67" spans="1:27" ht="21.75" customHeight="1" x14ac:dyDescent="0.15">
      <c r="A67" s="219"/>
      <c r="B67" s="213"/>
      <c r="C67" s="45" t="s">
        <v>34</v>
      </c>
      <c r="D67" s="46">
        <v>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4</v>
      </c>
      <c r="L67" s="47">
        <v>0</v>
      </c>
      <c r="M67" s="47">
        <v>0</v>
      </c>
      <c r="N67" s="48">
        <v>0</v>
      </c>
      <c r="O67" s="49">
        <v>0</v>
      </c>
      <c r="P67" s="47">
        <v>0</v>
      </c>
      <c r="Q67" s="47">
        <v>0</v>
      </c>
      <c r="R67" s="50">
        <v>90</v>
      </c>
      <c r="S67" s="49">
        <v>0</v>
      </c>
      <c r="T67" s="50">
        <v>0</v>
      </c>
      <c r="U67" s="51">
        <v>3</v>
      </c>
      <c r="V67" s="52">
        <v>8</v>
      </c>
      <c r="W67" s="53">
        <v>111</v>
      </c>
      <c r="X67" s="54">
        <v>5222</v>
      </c>
      <c r="Y67" s="203">
        <v>2.12562236690923</v>
      </c>
      <c r="Z67" s="54">
        <f t="shared" si="2"/>
        <v>35234</v>
      </c>
      <c r="AA67" s="55">
        <f t="shared" si="1"/>
        <v>6.0328726994074763E-3</v>
      </c>
    </row>
    <row r="68" spans="1:27" ht="21.75" customHeight="1" x14ac:dyDescent="0.15">
      <c r="A68" s="219"/>
      <c r="B68" s="213" t="s">
        <v>35</v>
      </c>
      <c r="C68" s="141" t="s">
        <v>36</v>
      </c>
      <c r="D68" s="150">
        <v>22</v>
      </c>
      <c r="E68" s="139">
        <v>0</v>
      </c>
      <c r="F68" s="139">
        <v>3</v>
      </c>
      <c r="G68" s="139">
        <v>0</v>
      </c>
      <c r="H68" s="139">
        <v>0</v>
      </c>
      <c r="I68" s="139">
        <v>0</v>
      </c>
      <c r="J68" s="139">
        <v>3</v>
      </c>
      <c r="K68" s="139">
        <v>6</v>
      </c>
      <c r="L68" s="139">
        <v>0</v>
      </c>
      <c r="M68" s="139">
        <v>13</v>
      </c>
      <c r="N68" s="169">
        <v>7</v>
      </c>
      <c r="O68" s="170">
        <v>0</v>
      </c>
      <c r="P68" s="139">
        <v>1</v>
      </c>
      <c r="Q68" s="139">
        <v>4</v>
      </c>
      <c r="R68" s="171">
        <v>2</v>
      </c>
      <c r="S68" s="170">
        <v>5</v>
      </c>
      <c r="T68" s="171">
        <v>0</v>
      </c>
      <c r="U68" s="172">
        <v>0</v>
      </c>
      <c r="V68" s="173">
        <v>4</v>
      </c>
      <c r="W68" s="174">
        <v>70</v>
      </c>
      <c r="X68" s="142">
        <v>14429</v>
      </c>
      <c r="Y68" s="188">
        <v>0.48513410492757642</v>
      </c>
      <c r="Z68" s="66">
        <f t="shared" si="2"/>
        <v>42</v>
      </c>
      <c r="AA68" s="67">
        <f t="shared" si="1"/>
        <v>1.1550812022085153</v>
      </c>
    </row>
    <row r="69" spans="1:27" ht="21.75" customHeight="1" x14ac:dyDescent="0.15">
      <c r="A69" s="219"/>
      <c r="B69" s="213"/>
      <c r="C69" s="45" t="s">
        <v>37</v>
      </c>
      <c r="D69" s="46">
        <v>116</v>
      </c>
      <c r="E69" s="47">
        <v>0</v>
      </c>
      <c r="F69" s="47">
        <v>22</v>
      </c>
      <c r="G69" s="47">
        <v>0</v>
      </c>
      <c r="H69" s="47">
        <v>0</v>
      </c>
      <c r="I69" s="47">
        <v>0</v>
      </c>
      <c r="J69" s="47">
        <v>3</v>
      </c>
      <c r="K69" s="47">
        <v>38</v>
      </c>
      <c r="L69" s="47">
        <v>0</v>
      </c>
      <c r="M69" s="47">
        <v>150</v>
      </c>
      <c r="N69" s="48">
        <v>7</v>
      </c>
      <c r="O69" s="49">
        <v>0</v>
      </c>
      <c r="P69" s="47">
        <v>1</v>
      </c>
      <c r="Q69" s="47">
        <v>4</v>
      </c>
      <c r="R69" s="50">
        <v>2</v>
      </c>
      <c r="S69" s="49">
        <v>5</v>
      </c>
      <c r="T69" s="50">
        <v>0</v>
      </c>
      <c r="U69" s="51">
        <v>0</v>
      </c>
      <c r="V69" s="52">
        <v>4</v>
      </c>
      <c r="W69" s="53">
        <v>352</v>
      </c>
      <c r="X69" s="54">
        <v>15686</v>
      </c>
      <c r="Y69" s="203">
        <v>2.244039270687237</v>
      </c>
      <c r="Z69" s="28">
        <f t="shared" si="2"/>
        <v>26</v>
      </c>
      <c r="AA69" s="29">
        <f t="shared" si="1"/>
        <v>8.6309202718739897</v>
      </c>
    </row>
    <row r="70" spans="1:27" ht="21.75" customHeight="1" x14ac:dyDescent="0.15">
      <c r="A70" s="219"/>
      <c r="B70" s="213" t="s">
        <v>38</v>
      </c>
      <c r="C70" s="141" t="s">
        <v>36</v>
      </c>
      <c r="D70" s="150">
        <v>29</v>
      </c>
      <c r="E70" s="139">
        <v>5</v>
      </c>
      <c r="F70" s="139">
        <v>16</v>
      </c>
      <c r="G70" s="139">
        <v>6</v>
      </c>
      <c r="H70" s="139">
        <v>6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69">
        <v>0</v>
      </c>
      <c r="O70" s="170">
        <v>0</v>
      </c>
      <c r="P70" s="139">
        <v>0</v>
      </c>
      <c r="Q70" s="139">
        <v>0</v>
      </c>
      <c r="R70" s="171">
        <v>2</v>
      </c>
      <c r="S70" s="170">
        <v>10</v>
      </c>
      <c r="T70" s="171">
        <v>0</v>
      </c>
      <c r="U70" s="172">
        <v>0</v>
      </c>
      <c r="V70" s="173">
        <v>2</v>
      </c>
      <c r="W70" s="174">
        <v>76</v>
      </c>
      <c r="X70" s="142">
        <v>191999</v>
      </c>
      <c r="Y70" s="188">
        <v>3.9583539497601551E-2</v>
      </c>
      <c r="Z70" s="66">
        <f t="shared" si="2"/>
        <v>0</v>
      </c>
      <c r="AA70" s="67" t="e">
        <f t="shared" si="1"/>
        <v>#DIV/0!</v>
      </c>
    </row>
    <row r="71" spans="1:27" ht="21.75" customHeight="1" x14ac:dyDescent="0.15">
      <c r="A71" s="219"/>
      <c r="B71" s="213"/>
      <c r="C71" s="45" t="s">
        <v>37</v>
      </c>
      <c r="D71" s="46">
        <v>29</v>
      </c>
      <c r="E71" s="47">
        <v>5</v>
      </c>
      <c r="F71" s="47">
        <v>16</v>
      </c>
      <c r="G71" s="47">
        <v>6</v>
      </c>
      <c r="H71" s="47">
        <v>6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8">
        <v>0</v>
      </c>
      <c r="O71" s="49">
        <v>0</v>
      </c>
      <c r="P71" s="47">
        <v>0</v>
      </c>
      <c r="Q71" s="47">
        <v>0</v>
      </c>
      <c r="R71" s="50">
        <v>2</v>
      </c>
      <c r="S71" s="49">
        <v>10</v>
      </c>
      <c r="T71" s="50">
        <v>0</v>
      </c>
      <c r="U71" s="51">
        <v>0</v>
      </c>
      <c r="V71" s="52">
        <v>2</v>
      </c>
      <c r="W71" s="53">
        <v>76</v>
      </c>
      <c r="X71" s="54">
        <v>200940</v>
      </c>
      <c r="Y71" s="203">
        <v>3.782223549318204E-2</v>
      </c>
      <c r="Z71" s="28">
        <f t="shared" si="2"/>
        <v>0</v>
      </c>
      <c r="AA71" s="29" t="e">
        <f t="shared" si="1"/>
        <v>#DIV/0!</v>
      </c>
    </row>
    <row r="72" spans="1:27" ht="21.75" customHeight="1" x14ac:dyDescent="0.15">
      <c r="A72" s="219"/>
      <c r="B72" s="213" t="s">
        <v>39</v>
      </c>
      <c r="C72" s="141" t="s">
        <v>36</v>
      </c>
      <c r="D72" s="150">
        <v>0</v>
      </c>
      <c r="E72" s="139">
        <v>0</v>
      </c>
      <c r="F72" s="139">
        <v>0</v>
      </c>
      <c r="G72" s="139">
        <v>0</v>
      </c>
      <c r="H72" s="139">
        <v>0</v>
      </c>
      <c r="I72" s="139">
        <v>0</v>
      </c>
      <c r="J72" s="139">
        <v>0</v>
      </c>
      <c r="K72" s="139">
        <v>0</v>
      </c>
      <c r="L72" s="139">
        <v>1</v>
      </c>
      <c r="M72" s="139">
        <v>0</v>
      </c>
      <c r="N72" s="169">
        <v>6</v>
      </c>
      <c r="O72" s="170">
        <v>0</v>
      </c>
      <c r="P72" s="139">
        <v>0</v>
      </c>
      <c r="Q72" s="139">
        <v>0</v>
      </c>
      <c r="R72" s="171">
        <v>0</v>
      </c>
      <c r="S72" s="170">
        <v>0</v>
      </c>
      <c r="T72" s="171">
        <v>0</v>
      </c>
      <c r="U72" s="172">
        <v>0</v>
      </c>
      <c r="V72" s="173">
        <v>3</v>
      </c>
      <c r="W72" s="174">
        <v>10</v>
      </c>
      <c r="X72" s="142">
        <v>18225</v>
      </c>
      <c r="Y72" s="188">
        <v>5.4869684499314134E-2</v>
      </c>
      <c r="Z72" s="66">
        <f t="shared" si="2"/>
        <v>0</v>
      </c>
      <c r="AA72" s="67" t="e">
        <f t="shared" si="1"/>
        <v>#DIV/0!</v>
      </c>
    </row>
    <row r="73" spans="1:27" ht="21.75" customHeight="1" x14ac:dyDescent="0.15">
      <c r="A73" s="219"/>
      <c r="B73" s="213"/>
      <c r="C73" s="45" t="s">
        <v>37</v>
      </c>
      <c r="D73" s="46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2</v>
      </c>
      <c r="M73" s="47">
        <v>0</v>
      </c>
      <c r="N73" s="48">
        <v>120</v>
      </c>
      <c r="O73" s="49">
        <v>0</v>
      </c>
      <c r="P73" s="47">
        <v>0</v>
      </c>
      <c r="Q73" s="47">
        <v>0</v>
      </c>
      <c r="R73" s="50">
        <v>0</v>
      </c>
      <c r="S73" s="49">
        <v>0</v>
      </c>
      <c r="T73" s="50">
        <v>0</v>
      </c>
      <c r="U73" s="51">
        <v>0</v>
      </c>
      <c r="V73" s="52">
        <v>3</v>
      </c>
      <c r="W73" s="53">
        <v>125</v>
      </c>
      <c r="X73" s="54">
        <v>20474</v>
      </c>
      <c r="Y73" s="203">
        <v>0.61053042883657316</v>
      </c>
      <c r="Z73" s="28">
        <f t="shared" si="2"/>
        <v>6</v>
      </c>
      <c r="AA73" s="29">
        <f t="shared" si="1"/>
        <v>10.175507147276219</v>
      </c>
    </row>
    <row r="74" spans="1:27" ht="21.75" customHeight="1" x14ac:dyDescent="0.15">
      <c r="A74" s="219"/>
      <c r="B74" s="212" t="s">
        <v>40</v>
      </c>
      <c r="C74" s="141" t="s">
        <v>36</v>
      </c>
      <c r="D74" s="150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0</v>
      </c>
      <c r="J74" s="139">
        <v>0</v>
      </c>
      <c r="K74" s="139">
        <v>0</v>
      </c>
      <c r="L74" s="139">
        <v>0</v>
      </c>
      <c r="M74" s="139">
        <v>0</v>
      </c>
      <c r="N74" s="169">
        <v>0</v>
      </c>
      <c r="O74" s="170">
        <v>0</v>
      </c>
      <c r="P74" s="139">
        <v>0</v>
      </c>
      <c r="Q74" s="139">
        <v>0</v>
      </c>
      <c r="R74" s="171">
        <v>0</v>
      </c>
      <c r="S74" s="170">
        <v>0</v>
      </c>
      <c r="T74" s="171">
        <v>0</v>
      </c>
      <c r="U74" s="172">
        <v>0</v>
      </c>
      <c r="V74" s="173">
        <v>0</v>
      </c>
      <c r="W74" s="174">
        <v>0</v>
      </c>
      <c r="X74" s="142">
        <v>7</v>
      </c>
      <c r="Y74" s="188">
        <v>0</v>
      </c>
      <c r="Z74" s="41">
        <f t="shared" si="2"/>
        <v>15</v>
      </c>
      <c r="AA74" s="42">
        <f t="shared" si="1"/>
        <v>0</v>
      </c>
    </row>
    <row r="75" spans="1:27" ht="21.75" customHeight="1" x14ac:dyDescent="0.15">
      <c r="A75" s="219"/>
      <c r="B75" s="213"/>
      <c r="C75" s="45" t="s">
        <v>37</v>
      </c>
      <c r="D75" s="46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8">
        <v>0</v>
      </c>
      <c r="O75" s="49">
        <v>0</v>
      </c>
      <c r="P75" s="47">
        <v>0</v>
      </c>
      <c r="Q75" s="47">
        <v>0</v>
      </c>
      <c r="R75" s="50">
        <v>0</v>
      </c>
      <c r="S75" s="49">
        <v>0</v>
      </c>
      <c r="T75" s="50">
        <v>0</v>
      </c>
      <c r="U75" s="51">
        <v>0</v>
      </c>
      <c r="V75" s="52">
        <v>0</v>
      </c>
      <c r="W75" s="53">
        <v>0</v>
      </c>
      <c r="X75" s="54">
        <v>7</v>
      </c>
      <c r="Y75" s="187">
        <v>0</v>
      </c>
      <c r="Z75" s="54">
        <f t="shared" si="2"/>
        <v>225268</v>
      </c>
      <c r="AA75" s="55">
        <f t="shared" si="1"/>
        <v>0</v>
      </c>
    </row>
    <row r="76" spans="1:27" ht="21.75" customHeight="1" x14ac:dyDescent="0.15">
      <c r="A76" s="219"/>
      <c r="B76" s="213" t="s">
        <v>42</v>
      </c>
      <c r="C76" s="141" t="s">
        <v>36</v>
      </c>
      <c r="D76" s="150">
        <v>57</v>
      </c>
      <c r="E76" s="139">
        <v>0</v>
      </c>
      <c r="F76" s="139">
        <v>1</v>
      </c>
      <c r="G76" s="139">
        <v>4</v>
      </c>
      <c r="H76" s="139">
        <v>0</v>
      </c>
      <c r="I76" s="139">
        <v>0</v>
      </c>
      <c r="J76" s="139">
        <v>0</v>
      </c>
      <c r="K76" s="139">
        <v>0</v>
      </c>
      <c r="L76" s="139">
        <v>0</v>
      </c>
      <c r="M76" s="139">
        <v>0</v>
      </c>
      <c r="N76" s="169">
        <v>4</v>
      </c>
      <c r="O76" s="170">
        <v>0</v>
      </c>
      <c r="P76" s="139">
        <v>2</v>
      </c>
      <c r="Q76" s="139">
        <v>2</v>
      </c>
      <c r="R76" s="171">
        <v>2</v>
      </c>
      <c r="S76" s="170">
        <v>4</v>
      </c>
      <c r="T76" s="171">
        <v>0</v>
      </c>
      <c r="U76" s="172">
        <v>2</v>
      </c>
      <c r="V76" s="173">
        <v>18</v>
      </c>
      <c r="W76" s="174">
        <v>96</v>
      </c>
      <c r="X76" s="142">
        <v>119185</v>
      </c>
      <c r="Y76" s="188">
        <v>8.0547048705793517E-2</v>
      </c>
      <c r="Z76" s="110">
        <f>Z54+Z56+Z58+Z60+Z62+Z64+Z66+Z68+Z70+Z72+Z74</f>
        <v>426127</v>
      </c>
      <c r="AA76" s="118">
        <f t="shared" si="1"/>
        <v>1.8902122772270594E-5</v>
      </c>
    </row>
    <row r="77" spans="1:27" ht="21.75" customHeight="1" thickBot="1" x14ac:dyDescent="0.2">
      <c r="A77" s="219"/>
      <c r="B77" s="213"/>
      <c r="C77" s="45" t="s">
        <v>37</v>
      </c>
      <c r="D77" s="46">
        <v>59</v>
      </c>
      <c r="E77" s="47">
        <v>0</v>
      </c>
      <c r="F77" s="47">
        <v>1</v>
      </c>
      <c r="G77" s="47">
        <v>8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8">
        <v>4</v>
      </c>
      <c r="O77" s="49">
        <v>0</v>
      </c>
      <c r="P77" s="47">
        <v>2</v>
      </c>
      <c r="Q77" s="47">
        <v>2</v>
      </c>
      <c r="R77" s="50">
        <v>2</v>
      </c>
      <c r="S77" s="49">
        <v>6</v>
      </c>
      <c r="T77" s="50">
        <v>0</v>
      </c>
      <c r="U77" s="51">
        <v>2</v>
      </c>
      <c r="V77" s="52">
        <v>22</v>
      </c>
      <c r="W77" s="53">
        <v>108</v>
      </c>
      <c r="X77" s="54">
        <v>129617</v>
      </c>
      <c r="Y77" s="203">
        <v>8.332240369704591E-2</v>
      </c>
      <c r="Z77" s="120">
        <f>Z55+Z57+Z59+Z61+Z63+Z65+Z67+Z69+Z71+Z73+Z75</f>
        <v>652357</v>
      </c>
      <c r="AA77" s="122">
        <f t="shared" si="1"/>
        <v>1.2772516229157643E-5</v>
      </c>
    </row>
    <row r="78" spans="1:27" ht="21.75" customHeight="1" x14ac:dyDescent="0.15">
      <c r="A78" s="219"/>
      <c r="B78" s="213" t="s">
        <v>43</v>
      </c>
      <c r="C78" s="141" t="s">
        <v>36</v>
      </c>
      <c r="D78" s="150">
        <v>6</v>
      </c>
      <c r="E78" s="139">
        <v>4</v>
      </c>
      <c r="F78" s="139">
        <v>3</v>
      </c>
      <c r="G78" s="139">
        <v>0</v>
      </c>
      <c r="H78" s="139">
        <v>0</v>
      </c>
      <c r="I78" s="139">
        <v>0</v>
      </c>
      <c r="J78" s="139">
        <v>0</v>
      </c>
      <c r="K78" s="139">
        <v>0</v>
      </c>
      <c r="L78" s="139">
        <v>0</v>
      </c>
      <c r="M78" s="139">
        <v>0</v>
      </c>
      <c r="N78" s="169">
        <v>0</v>
      </c>
      <c r="O78" s="170">
        <v>0</v>
      </c>
      <c r="P78" s="139">
        <v>0</v>
      </c>
      <c r="Q78" s="139">
        <v>0</v>
      </c>
      <c r="R78" s="171">
        <v>0</v>
      </c>
      <c r="S78" s="170">
        <v>0</v>
      </c>
      <c r="T78" s="171">
        <v>0</v>
      </c>
      <c r="U78" s="172">
        <v>0</v>
      </c>
      <c r="V78" s="173">
        <v>44</v>
      </c>
      <c r="W78" s="174">
        <v>57</v>
      </c>
      <c r="X78" s="142">
        <v>25819</v>
      </c>
      <c r="Y78" s="188">
        <v>0.22076765172934659</v>
      </c>
    </row>
    <row r="79" spans="1:27" ht="21.75" customHeight="1" x14ac:dyDescent="0.15">
      <c r="A79" s="219"/>
      <c r="B79" s="213"/>
      <c r="C79" s="45" t="s">
        <v>37</v>
      </c>
      <c r="D79" s="46">
        <v>6</v>
      </c>
      <c r="E79" s="47">
        <v>4</v>
      </c>
      <c r="F79" s="47">
        <v>3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8">
        <v>0</v>
      </c>
      <c r="O79" s="49">
        <v>0</v>
      </c>
      <c r="P79" s="47">
        <v>0</v>
      </c>
      <c r="Q79" s="47">
        <v>0</v>
      </c>
      <c r="R79" s="50">
        <v>0</v>
      </c>
      <c r="S79" s="49">
        <v>0</v>
      </c>
      <c r="T79" s="50">
        <v>0</v>
      </c>
      <c r="U79" s="51">
        <v>0</v>
      </c>
      <c r="V79" s="52">
        <v>44</v>
      </c>
      <c r="W79" s="53">
        <v>57</v>
      </c>
      <c r="X79" s="54">
        <v>25819</v>
      </c>
      <c r="Y79" s="203">
        <v>0.22076765172934659</v>
      </c>
    </row>
    <row r="80" spans="1:27" ht="21.75" customHeight="1" x14ac:dyDescent="0.15">
      <c r="A80" s="219"/>
      <c r="B80" s="213" t="s">
        <v>44</v>
      </c>
      <c r="C80" s="141" t="s">
        <v>36</v>
      </c>
      <c r="D80" s="150">
        <v>0</v>
      </c>
      <c r="E80" s="139">
        <v>6</v>
      </c>
      <c r="F80" s="139">
        <v>1</v>
      </c>
      <c r="G80" s="139">
        <v>0</v>
      </c>
      <c r="H80" s="139">
        <v>0</v>
      </c>
      <c r="I80" s="139">
        <v>0</v>
      </c>
      <c r="J80" s="139">
        <v>0</v>
      </c>
      <c r="K80" s="139">
        <v>0</v>
      </c>
      <c r="L80" s="139">
        <v>0</v>
      </c>
      <c r="M80" s="139">
        <v>0</v>
      </c>
      <c r="N80" s="169">
        <v>2</v>
      </c>
      <c r="O80" s="170">
        <v>0</v>
      </c>
      <c r="P80" s="139">
        <v>0</v>
      </c>
      <c r="Q80" s="139">
        <v>0</v>
      </c>
      <c r="R80" s="171">
        <v>0</v>
      </c>
      <c r="S80" s="170">
        <v>5</v>
      </c>
      <c r="T80" s="171">
        <v>0</v>
      </c>
      <c r="U80" s="172">
        <v>0</v>
      </c>
      <c r="V80" s="173">
        <v>1</v>
      </c>
      <c r="W80" s="174">
        <v>15</v>
      </c>
      <c r="X80" s="142">
        <v>4503</v>
      </c>
      <c r="Y80" s="188">
        <v>0.33311125916055961</v>
      </c>
    </row>
    <row r="81" spans="1:28" ht="21.75" customHeight="1" x14ac:dyDescent="0.15">
      <c r="A81" s="219"/>
      <c r="B81" s="213"/>
      <c r="C81" s="45" t="s">
        <v>37</v>
      </c>
      <c r="D81" s="46">
        <v>0</v>
      </c>
      <c r="E81" s="47">
        <v>6</v>
      </c>
      <c r="F81" s="47">
        <v>1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8">
        <v>2</v>
      </c>
      <c r="O81" s="49">
        <v>0</v>
      </c>
      <c r="P81" s="47">
        <v>0</v>
      </c>
      <c r="Q81" s="47">
        <v>0</v>
      </c>
      <c r="R81" s="50">
        <v>0</v>
      </c>
      <c r="S81" s="49">
        <v>5</v>
      </c>
      <c r="T81" s="50">
        <v>0</v>
      </c>
      <c r="U81" s="51">
        <v>0</v>
      </c>
      <c r="V81" s="52">
        <v>1</v>
      </c>
      <c r="W81" s="53">
        <v>15</v>
      </c>
      <c r="X81" s="54">
        <v>4503</v>
      </c>
      <c r="Y81" s="203">
        <v>0.33311125916055961</v>
      </c>
    </row>
    <row r="82" spans="1:28" ht="21.75" customHeight="1" x14ac:dyDescent="0.15">
      <c r="A82" s="219"/>
      <c r="B82" s="212" t="s">
        <v>45</v>
      </c>
      <c r="C82" s="141" t="s">
        <v>36</v>
      </c>
      <c r="D82" s="150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0</v>
      </c>
      <c r="J82" s="139">
        <v>0</v>
      </c>
      <c r="K82" s="139">
        <v>0</v>
      </c>
      <c r="L82" s="139">
        <v>0</v>
      </c>
      <c r="M82" s="139">
        <v>0</v>
      </c>
      <c r="N82" s="169">
        <v>0</v>
      </c>
      <c r="O82" s="170">
        <v>0</v>
      </c>
      <c r="P82" s="139">
        <v>0</v>
      </c>
      <c r="Q82" s="139">
        <v>0</v>
      </c>
      <c r="R82" s="171">
        <v>0</v>
      </c>
      <c r="S82" s="170">
        <v>0</v>
      </c>
      <c r="T82" s="171">
        <v>0</v>
      </c>
      <c r="U82" s="172">
        <v>0</v>
      </c>
      <c r="V82" s="173">
        <v>0</v>
      </c>
      <c r="W82" s="174">
        <v>0</v>
      </c>
      <c r="X82" s="142">
        <v>6</v>
      </c>
      <c r="Y82" s="188">
        <v>0</v>
      </c>
    </row>
    <row r="83" spans="1:28" ht="21.75" customHeight="1" x14ac:dyDescent="0.15">
      <c r="A83" s="219"/>
      <c r="B83" s="213"/>
      <c r="C83" s="45" t="s">
        <v>37</v>
      </c>
      <c r="D83" s="46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8">
        <v>0</v>
      </c>
      <c r="O83" s="49">
        <v>0</v>
      </c>
      <c r="P83" s="47">
        <v>0</v>
      </c>
      <c r="Q83" s="47">
        <v>0</v>
      </c>
      <c r="R83" s="50">
        <v>0</v>
      </c>
      <c r="S83" s="49">
        <v>0</v>
      </c>
      <c r="T83" s="50">
        <v>0</v>
      </c>
      <c r="U83" s="51">
        <v>0</v>
      </c>
      <c r="V83" s="52">
        <v>0</v>
      </c>
      <c r="W83" s="53">
        <v>0</v>
      </c>
      <c r="X83" s="54">
        <v>6</v>
      </c>
      <c r="Y83" s="187">
        <v>0</v>
      </c>
    </row>
    <row r="84" spans="1:28" ht="21.75" customHeight="1" x14ac:dyDescent="0.15">
      <c r="A84" s="219"/>
      <c r="B84" s="212" t="s">
        <v>46</v>
      </c>
      <c r="C84" s="141" t="s">
        <v>36</v>
      </c>
      <c r="D84" s="159">
        <v>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75">
        <v>0</v>
      </c>
      <c r="O84" s="179">
        <v>0</v>
      </c>
      <c r="P84" s="160">
        <v>0</v>
      </c>
      <c r="Q84" s="160">
        <v>0</v>
      </c>
      <c r="R84" s="180">
        <v>0</v>
      </c>
      <c r="S84" s="179">
        <v>0</v>
      </c>
      <c r="T84" s="180">
        <v>0</v>
      </c>
      <c r="U84" s="183">
        <v>0</v>
      </c>
      <c r="V84" s="177">
        <v>0</v>
      </c>
      <c r="W84" s="174">
        <v>0</v>
      </c>
      <c r="X84" s="142">
        <v>0</v>
      </c>
      <c r="Y84" s="188" t="s">
        <v>53</v>
      </c>
    </row>
    <row r="85" spans="1:28" ht="21.75" customHeight="1" x14ac:dyDescent="0.15">
      <c r="A85" s="219"/>
      <c r="B85" s="213"/>
      <c r="C85" s="45" t="s">
        <v>37</v>
      </c>
      <c r="D85" s="148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76">
        <v>0</v>
      </c>
      <c r="O85" s="181">
        <v>0</v>
      </c>
      <c r="P85" s="149">
        <v>0</v>
      </c>
      <c r="Q85" s="149">
        <v>0</v>
      </c>
      <c r="R85" s="182">
        <v>0</v>
      </c>
      <c r="S85" s="181">
        <v>0</v>
      </c>
      <c r="T85" s="182">
        <v>0</v>
      </c>
      <c r="U85" s="184">
        <v>0</v>
      </c>
      <c r="V85" s="178">
        <v>0</v>
      </c>
      <c r="W85" s="53">
        <v>0</v>
      </c>
      <c r="X85" s="54">
        <v>0</v>
      </c>
      <c r="Y85" s="187" t="s">
        <v>53</v>
      </c>
    </row>
    <row r="86" spans="1:28" ht="21.75" customHeight="1" x14ac:dyDescent="0.15">
      <c r="A86" s="219"/>
      <c r="B86" s="213" t="s">
        <v>47</v>
      </c>
      <c r="C86" s="141" t="s">
        <v>36</v>
      </c>
      <c r="D86" s="150">
        <v>0</v>
      </c>
      <c r="E86" s="139">
        <v>0</v>
      </c>
      <c r="F86" s="139">
        <v>0</v>
      </c>
      <c r="G86" s="139">
        <v>0</v>
      </c>
      <c r="H86" s="139">
        <v>0</v>
      </c>
      <c r="I86" s="139">
        <v>0</v>
      </c>
      <c r="J86" s="139">
        <v>0</v>
      </c>
      <c r="K86" s="139">
        <v>0</v>
      </c>
      <c r="L86" s="139">
        <v>0</v>
      </c>
      <c r="M86" s="139">
        <v>0</v>
      </c>
      <c r="N86" s="169">
        <v>0</v>
      </c>
      <c r="O86" s="170">
        <v>0</v>
      </c>
      <c r="P86" s="139">
        <v>0</v>
      </c>
      <c r="Q86" s="139">
        <v>0</v>
      </c>
      <c r="R86" s="171">
        <v>0</v>
      </c>
      <c r="S86" s="170">
        <v>0</v>
      </c>
      <c r="T86" s="171">
        <v>0</v>
      </c>
      <c r="U86" s="172">
        <v>0</v>
      </c>
      <c r="V86" s="173">
        <v>0</v>
      </c>
      <c r="W86" s="174">
        <v>0</v>
      </c>
      <c r="X86" s="142">
        <v>11</v>
      </c>
      <c r="Y86" s="188">
        <v>0</v>
      </c>
    </row>
    <row r="87" spans="1:28" ht="21.75" customHeight="1" x14ac:dyDescent="0.15">
      <c r="A87" s="219"/>
      <c r="B87" s="213"/>
      <c r="C87" s="45" t="s">
        <v>37</v>
      </c>
      <c r="D87" s="46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8">
        <v>0</v>
      </c>
      <c r="O87" s="49">
        <v>0</v>
      </c>
      <c r="P87" s="47">
        <v>0</v>
      </c>
      <c r="Q87" s="47">
        <v>0</v>
      </c>
      <c r="R87" s="50">
        <v>0</v>
      </c>
      <c r="S87" s="49">
        <v>0</v>
      </c>
      <c r="T87" s="50">
        <v>0</v>
      </c>
      <c r="U87" s="51">
        <v>0</v>
      </c>
      <c r="V87" s="52">
        <v>0</v>
      </c>
      <c r="W87" s="53">
        <v>0</v>
      </c>
      <c r="X87" s="54">
        <v>13</v>
      </c>
      <c r="Y87" s="203">
        <v>0</v>
      </c>
    </row>
    <row r="88" spans="1:28" ht="21.75" customHeight="1" x14ac:dyDescent="0.15">
      <c r="A88" s="214" t="s">
        <v>48</v>
      </c>
      <c r="B88" s="215"/>
      <c r="C88" s="152" t="s">
        <v>36</v>
      </c>
      <c r="D88" s="153">
        <v>119</v>
      </c>
      <c r="E88" s="153">
        <v>15</v>
      </c>
      <c r="F88" s="153">
        <v>24</v>
      </c>
      <c r="G88" s="153">
        <v>10</v>
      </c>
      <c r="H88" s="153">
        <v>6</v>
      </c>
      <c r="I88" s="153">
        <v>0</v>
      </c>
      <c r="J88" s="153">
        <v>3</v>
      </c>
      <c r="K88" s="153">
        <v>10</v>
      </c>
      <c r="L88" s="153">
        <v>1</v>
      </c>
      <c r="M88" s="153">
        <v>13</v>
      </c>
      <c r="N88" s="154">
        <v>19</v>
      </c>
      <c r="O88" s="155">
        <v>0</v>
      </c>
      <c r="P88" s="153">
        <v>3</v>
      </c>
      <c r="Q88" s="153">
        <v>6</v>
      </c>
      <c r="R88" s="156">
        <v>9</v>
      </c>
      <c r="S88" s="155">
        <v>24</v>
      </c>
      <c r="T88" s="156">
        <v>0</v>
      </c>
      <c r="U88" s="157">
        <v>5</v>
      </c>
      <c r="V88" s="154">
        <v>76</v>
      </c>
      <c r="W88" s="158">
        <v>343</v>
      </c>
      <c r="X88" s="153">
        <v>378121</v>
      </c>
      <c r="Y88" s="209">
        <v>9.0711703396531798E-2</v>
      </c>
      <c r="AB88" s="1">
        <f>SUM(X66,X68,X70,X72,X74,X76,X78,X80,X82,X84,X86)</f>
        <v>378121</v>
      </c>
    </row>
    <row r="89" spans="1:28" ht="21.75" customHeight="1" thickBot="1" x14ac:dyDescent="0.2">
      <c r="A89" s="216"/>
      <c r="B89" s="217"/>
      <c r="C89" s="73" t="s">
        <v>37</v>
      </c>
      <c r="D89" s="74">
        <v>216</v>
      </c>
      <c r="E89" s="74">
        <v>15</v>
      </c>
      <c r="F89" s="74">
        <v>43</v>
      </c>
      <c r="G89" s="74">
        <v>14</v>
      </c>
      <c r="H89" s="74">
        <v>6</v>
      </c>
      <c r="I89" s="74">
        <v>0</v>
      </c>
      <c r="J89" s="74">
        <v>3</v>
      </c>
      <c r="K89" s="74">
        <v>42</v>
      </c>
      <c r="L89" s="74">
        <v>2</v>
      </c>
      <c r="M89" s="74">
        <v>150</v>
      </c>
      <c r="N89" s="123">
        <v>133</v>
      </c>
      <c r="O89" s="124">
        <v>0</v>
      </c>
      <c r="P89" s="74">
        <v>3</v>
      </c>
      <c r="Q89" s="74">
        <v>6</v>
      </c>
      <c r="R89" s="125">
        <v>96</v>
      </c>
      <c r="S89" s="124">
        <v>26</v>
      </c>
      <c r="T89" s="125">
        <v>0</v>
      </c>
      <c r="U89" s="126">
        <v>5</v>
      </c>
      <c r="V89" s="123">
        <v>84</v>
      </c>
      <c r="W89" s="75">
        <v>844</v>
      </c>
      <c r="X89" s="190">
        <v>402287</v>
      </c>
      <c r="Y89" s="210">
        <v>0.20980046583657935</v>
      </c>
      <c r="AB89" s="189">
        <f>SUM(X67,X69,X71,X73,X75,X77,X79,X81,X83,X85,X87)</f>
        <v>402287</v>
      </c>
    </row>
    <row r="90" spans="1:28" ht="21.75" customHeight="1" x14ac:dyDescent="0.15">
      <c r="A90" s="218" t="s">
        <v>50</v>
      </c>
      <c r="B90" s="220" t="s">
        <v>32</v>
      </c>
      <c r="C90" s="140" t="s">
        <v>33</v>
      </c>
      <c r="D90" s="161">
        <v>19</v>
      </c>
      <c r="E90" s="161">
        <v>3</v>
      </c>
      <c r="F90" s="161">
        <v>3</v>
      </c>
      <c r="G90" s="161">
        <v>0</v>
      </c>
      <c r="H90" s="161">
        <v>0</v>
      </c>
      <c r="I90" s="161">
        <v>0</v>
      </c>
      <c r="J90" s="161">
        <v>0</v>
      </c>
      <c r="K90" s="161">
        <v>4</v>
      </c>
      <c r="L90" s="161">
        <v>0</v>
      </c>
      <c r="M90" s="161">
        <v>9</v>
      </c>
      <c r="N90" s="166">
        <v>11</v>
      </c>
      <c r="O90" s="162">
        <v>0</v>
      </c>
      <c r="P90" s="137">
        <v>0</v>
      </c>
      <c r="Q90" s="137">
        <v>1</v>
      </c>
      <c r="R90" s="163">
        <v>3</v>
      </c>
      <c r="S90" s="162">
        <v>0</v>
      </c>
      <c r="T90" s="163">
        <v>0</v>
      </c>
      <c r="U90" s="165">
        <v>3</v>
      </c>
      <c r="V90" s="166">
        <v>21</v>
      </c>
      <c r="W90" s="167">
        <v>77</v>
      </c>
      <c r="X90" s="151">
        <v>10099</v>
      </c>
      <c r="Y90" s="188">
        <v>0.76245172789385085</v>
      </c>
    </row>
    <row r="91" spans="1:28" ht="21.75" customHeight="1" x14ac:dyDescent="0.15">
      <c r="A91" s="219"/>
      <c r="B91" s="213"/>
      <c r="C91" s="45" t="s">
        <v>34</v>
      </c>
      <c r="D91" s="46">
        <v>37</v>
      </c>
      <c r="E91" s="47">
        <v>3</v>
      </c>
      <c r="F91" s="47">
        <v>4</v>
      </c>
      <c r="G91" s="47">
        <v>0</v>
      </c>
      <c r="H91" s="47">
        <v>0</v>
      </c>
      <c r="I91" s="47">
        <v>0</v>
      </c>
      <c r="J91" s="47">
        <v>0</v>
      </c>
      <c r="K91" s="48">
        <v>4</v>
      </c>
      <c r="L91" s="48">
        <v>0</v>
      </c>
      <c r="M91" s="48">
        <v>62</v>
      </c>
      <c r="N91" s="48">
        <v>34</v>
      </c>
      <c r="O91" s="49">
        <v>0</v>
      </c>
      <c r="P91" s="47">
        <v>0</v>
      </c>
      <c r="Q91" s="47">
        <v>1</v>
      </c>
      <c r="R91" s="50">
        <v>90</v>
      </c>
      <c r="S91" s="49">
        <v>0</v>
      </c>
      <c r="T91" s="50">
        <v>0</v>
      </c>
      <c r="U91" s="51">
        <v>3</v>
      </c>
      <c r="V91" s="52">
        <v>63</v>
      </c>
      <c r="W91" s="53">
        <v>301</v>
      </c>
      <c r="X91" s="54">
        <v>12688</v>
      </c>
      <c r="Y91" s="203">
        <v>2.3723203026481716</v>
      </c>
    </row>
    <row r="92" spans="1:28" ht="21.75" customHeight="1" x14ac:dyDescent="0.15">
      <c r="A92" s="219"/>
      <c r="B92" s="213" t="s">
        <v>35</v>
      </c>
      <c r="C92" s="141" t="s">
        <v>36</v>
      </c>
      <c r="D92" s="168">
        <v>48</v>
      </c>
      <c r="E92" s="139">
        <v>0</v>
      </c>
      <c r="F92" s="139">
        <v>5</v>
      </c>
      <c r="G92" s="139">
        <v>2</v>
      </c>
      <c r="H92" s="139">
        <v>4</v>
      </c>
      <c r="I92" s="139">
        <v>0</v>
      </c>
      <c r="J92" s="139">
        <v>3</v>
      </c>
      <c r="K92" s="169">
        <v>7</v>
      </c>
      <c r="L92" s="169">
        <v>2</v>
      </c>
      <c r="M92" s="169">
        <v>13</v>
      </c>
      <c r="N92" s="169">
        <v>7</v>
      </c>
      <c r="O92" s="170">
        <v>0</v>
      </c>
      <c r="P92" s="139">
        <v>1</v>
      </c>
      <c r="Q92" s="139">
        <v>8</v>
      </c>
      <c r="R92" s="171">
        <v>2</v>
      </c>
      <c r="S92" s="170">
        <v>16</v>
      </c>
      <c r="T92" s="171">
        <v>0</v>
      </c>
      <c r="U92" s="172">
        <v>0</v>
      </c>
      <c r="V92" s="173">
        <v>24</v>
      </c>
      <c r="W92" s="174">
        <v>142</v>
      </c>
      <c r="X92" s="142">
        <v>27980</v>
      </c>
      <c r="Y92" s="211">
        <v>0.50750536097212295</v>
      </c>
    </row>
    <row r="93" spans="1:28" ht="21.75" customHeight="1" x14ac:dyDescent="0.15">
      <c r="A93" s="219"/>
      <c r="B93" s="213"/>
      <c r="C93" s="45" t="s">
        <v>37</v>
      </c>
      <c r="D93" s="46">
        <v>147</v>
      </c>
      <c r="E93" s="47">
        <v>0</v>
      </c>
      <c r="F93" s="47">
        <v>24</v>
      </c>
      <c r="G93" s="47">
        <v>3</v>
      </c>
      <c r="H93" s="47">
        <v>5</v>
      </c>
      <c r="I93" s="47">
        <v>0</v>
      </c>
      <c r="J93" s="47">
        <v>3</v>
      </c>
      <c r="K93" s="48">
        <v>39</v>
      </c>
      <c r="L93" s="48">
        <v>2</v>
      </c>
      <c r="M93" s="48">
        <v>150</v>
      </c>
      <c r="N93" s="48">
        <v>7</v>
      </c>
      <c r="O93" s="49">
        <v>0</v>
      </c>
      <c r="P93" s="47">
        <v>1</v>
      </c>
      <c r="Q93" s="47">
        <v>8</v>
      </c>
      <c r="R93" s="50">
        <v>2</v>
      </c>
      <c r="S93" s="49">
        <v>18</v>
      </c>
      <c r="T93" s="50">
        <v>0</v>
      </c>
      <c r="U93" s="51">
        <v>0</v>
      </c>
      <c r="V93" s="52">
        <v>26</v>
      </c>
      <c r="W93" s="53">
        <v>435</v>
      </c>
      <c r="X93" s="54">
        <v>34244</v>
      </c>
      <c r="Y93" s="203">
        <v>1.270295526223572</v>
      </c>
    </row>
    <row r="94" spans="1:28" ht="21.75" customHeight="1" x14ac:dyDescent="0.15">
      <c r="A94" s="219"/>
      <c r="B94" s="213" t="s">
        <v>38</v>
      </c>
      <c r="C94" s="141" t="s">
        <v>36</v>
      </c>
      <c r="D94" s="168">
        <v>65</v>
      </c>
      <c r="E94" s="139">
        <v>20</v>
      </c>
      <c r="F94" s="139">
        <v>20</v>
      </c>
      <c r="G94" s="139">
        <v>17</v>
      </c>
      <c r="H94" s="139">
        <v>7</v>
      </c>
      <c r="I94" s="139">
        <v>1</v>
      </c>
      <c r="J94" s="139">
        <v>3</v>
      </c>
      <c r="K94" s="169">
        <v>0</v>
      </c>
      <c r="L94" s="169">
        <v>0</v>
      </c>
      <c r="M94" s="169">
        <v>0</v>
      </c>
      <c r="N94" s="169">
        <v>0</v>
      </c>
      <c r="O94" s="170">
        <v>12</v>
      </c>
      <c r="P94" s="139">
        <v>0</v>
      </c>
      <c r="Q94" s="139">
        <v>0</v>
      </c>
      <c r="R94" s="171">
        <v>2</v>
      </c>
      <c r="S94" s="170">
        <v>39</v>
      </c>
      <c r="T94" s="171">
        <v>3</v>
      </c>
      <c r="U94" s="172">
        <v>2</v>
      </c>
      <c r="V94" s="173">
        <v>39</v>
      </c>
      <c r="W94" s="174">
        <v>230</v>
      </c>
      <c r="X94" s="142">
        <v>374795</v>
      </c>
      <c r="Y94" s="211">
        <v>6.136688056137355E-2</v>
      </c>
    </row>
    <row r="95" spans="1:28" ht="21.75" customHeight="1" x14ac:dyDescent="0.15">
      <c r="A95" s="219"/>
      <c r="B95" s="213"/>
      <c r="C95" s="45" t="s">
        <v>37</v>
      </c>
      <c r="D95" s="46">
        <v>65</v>
      </c>
      <c r="E95" s="47">
        <v>20</v>
      </c>
      <c r="F95" s="47">
        <v>20</v>
      </c>
      <c r="G95" s="47">
        <v>17</v>
      </c>
      <c r="H95" s="47">
        <v>7</v>
      </c>
      <c r="I95" s="47">
        <v>1</v>
      </c>
      <c r="J95" s="47">
        <v>3</v>
      </c>
      <c r="K95" s="48">
        <v>0</v>
      </c>
      <c r="L95" s="48">
        <v>0</v>
      </c>
      <c r="M95" s="48">
        <v>0</v>
      </c>
      <c r="N95" s="48">
        <v>0</v>
      </c>
      <c r="O95" s="49">
        <v>12</v>
      </c>
      <c r="P95" s="47">
        <v>0</v>
      </c>
      <c r="Q95" s="47">
        <v>0</v>
      </c>
      <c r="R95" s="50">
        <v>2</v>
      </c>
      <c r="S95" s="49">
        <v>39</v>
      </c>
      <c r="T95" s="50">
        <v>3</v>
      </c>
      <c r="U95" s="51">
        <v>2</v>
      </c>
      <c r="V95" s="52">
        <v>39</v>
      </c>
      <c r="W95" s="53">
        <v>230</v>
      </c>
      <c r="X95" s="54">
        <v>392205</v>
      </c>
      <c r="Y95" s="203">
        <v>5.8642801596104084E-2</v>
      </c>
    </row>
    <row r="96" spans="1:28" ht="21.75" customHeight="1" x14ac:dyDescent="0.15">
      <c r="A96" s="219"/>
      <c r="B96" s="213" t="s">
        <v>39</v>
      </c>
      <c r="C96" s="141" t="s">
        <v>36</v>
      </c>
      <c r="D96" s="168">
        <v>13</v>
      </c>
      <c r="E96" s="139">
        <v>0</v>
      </c>
      <c r="F96" s="139">
        <v>0</v>
      </c>
      <c r="G96" s="139">
        <v>0</v>
      </c>
      <c r="H96" s="139">
        <v>0</v>
      </c>
      <c r="I96" s="139">
        <v>0</v>
      </c>
      <c r="J96" s="139">
        <v>0</v>
      </c>
      <c r="K96" s="169">
        <v>0</v>
      </c>
      <c r="L96" s="169">
        <v>1</v>
      </c>
      <c r="M96" s="169">
        <v>0</v>
      </c>
      <c r="N96" s="169">
        <v>17</v>
      </c>
      <c r="O96" s="170">
        <v>0</v>
      </c>
      <c r="P96" s="139">
        <v>0</v>
      </c>
      <c r="Q96" s="139">
        <v>0</v>
      </c>
      <c r="R96" s="171">
        <v>0</v>
      </c>
      <c r="S96" s="170">
        <v>0</v>
      </c>
      <c r="T96" s="171">
        <v>0</v>
      </c>
      <c r="U96" s="172">
        <v>0</v>
      </c>
      <c r="V96" s="173">
        <v>4</v>
      </c>
      <c r="W96" s="174">
        <v>35</v>
      </c>
      <c r="X96" s="142">
        <v>28295</v>
      </c>
      <c r="Y96" s="211">
        <v>0.12369676621311186</v>
      </c>
    </row>
    <row r="97" spans="1:28" ht="21.75" customHeight="1" x14ac:dyDescent="0.15">
      <c r="A97" s="219"/>
      <c r="B97" s="213"/>
      <c r="C97" s="45" t="s">
        <v>37</v>
      </c>
      <c r="D97" s="46">
        <v>24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8">
        <v>0</v>
      </c>
      <c r="L97" s="48">
        <v>2</v>
      </c>
      <c r="M97" s="48">
        <v>0</v>
      </c>
      <c r="N97" s="48">
        <v>313</v>
      </c>
      <c r="O97" s="49">
        <v>0</v>
      </c>
      <c r="P97" s="47">
        <v>0</v>
      </c>
      <c r="Q97" s="47">
        <v>0</v>
      </c>
      <c r="R97" s="50">
        <v>0</v>
      </c>
      <c r="S97" s="49">
        <v>0</v>
      </c>
      <c r="T97" s="50">
        <v>0</v>
      </c>
      <c r="U97" s="51">
        <v>0</v>
      </c>
      <c r="V97" s="52">
        <v>4</v>
      </c>
      <c r="W97" s="53">
        <v>343</v>
      </c>
      <c r="X97" s="54">
        <v>31376</v>
      </c>
      <c r="Y97" s="203">
        <v>1.0931922488526262</v>
      </c>
    </row>
    <row r="98" spans="1:28" ht="21.75" customHeight="1" x14ac:dyDescent="0.15">
      <c r="A98" s="219"/>
      <c r="B98" s="212" t="s">
        <v>40</v>
      </c>
      <c r="C98" s="141" t="s">
        <v>36</v>
      </c>
      <c r="D98" s="168">
        <v>0</v>
      </c>
      <c r="E98" s="139">
        <v>0</v>
      </c>
      <c r="F98" s="139">
        <v>0</v>
      </c>
      <c r="G98" s="139">
        <v>0</v>
      </c>
      <c r="H98" s="139">
        <v>0</v>
      </c>
      <c r="I98" s="139">
        <v>0</v>
      </c>
      <c r="J98" s="139">
        <v>0</v>
      </c>
      <c r="K98" s="169">
        <v>0</v>
      </c>
      <c r="L98" s="169">
        <v>0</v>
      </c>
      <c r="M98" s="169">
        <v>0</v>
      </c>
      <c r="N98" s="169">
        <v>0</v>
      </c>
      <c r="O98" s="170">
        <v>0</v>
      </c>
      <c r="P98" s="139">
        <v>0</v>
      </c>
      <c r="Q98" s="139">
        <v>0</v>
      </c>
      <c r="R98" s="171">
        <v>0</v>
      </c>
      <c r="S98" s="170">
        <v>0</v>
      </c>
      <c r="T98" s="171">
        <v>0</v>
      </c>
      <c r="U98" s="172">
        <v>0</v>
      </c>
      <c r="V98" s="173">
        <v>0</v>
      </c>
      <c r="W98" s="174">
        <v>0</v>
      </c>
      <c r="X98" s="142">
        <v>28</v>
      </c>
      <c r="Y98" s="211">
        <v>0</v>
      </c>
    </row>
    <row r="99" spans="1:28" ht="21.75" customHeight="1" x14ac:dyDescent="0.15">
      <c r="A99" s="219"/>
      <c r="B99" s="213"/>
      <c r="C99" s="45" t="s">
        <v>37</v>
      </c>
      <c r="D99" s="46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8">
        <v>0</v>
      </c>
      <c r="L99" s="48">
        <v>0</v>
      </c>
      <c r="M99" s="48">
        <v>0</v>
      </c>
      <c r="N99" s="48">
        <v>0</v>
      </c>
      <c r="O99" s="49">
        <v>0</v>
      </c>
      <c r="P99" s="47">
        <v>0</v>
      </c>
      <c r="Q99" s="47">
        <v>0</v>
      </c>
      <c r="R99" s="50">
        <v>0</v>
      </c>
      <c r="S99" s="49">
        <v>0</v>
      </c>
      <c r="T99" s="50">
        <v>0</v>
      </c>
      <c r="U99" s="51">
        <v>0</v>
      </c>
      <c r="V99" s="52">
        <v>0</v>
      </c>
      <c r="W99" s="53">
        <v>0</v>
      </c>
      <c r="X99" s="54">
        <v>28</v>
      </c>
      <c r="Y99" s="203">
        <v>0</v>
      </c>
    </row>
    <row r="100" spans="1:28" ht="21.75" customHeight="1" x14ac:dyDescent="0.15">
      <c r="A100" s="219"/>
      <c r="B100" s="213" t="s">
        <v>42</v>
      </c>
      <c r="C100" s="141" t="s">
        <v>36</v>
      </c>
      <c r="D100" s="168">
        <v>111</v>
      </c>
      <c r="E100" s="139">
        <v>7</v>
      </c>
      <c r="F100" s="139">
        <v>37</v>
      </c>
      <c r="G100" s="139">
        <v>6</v>
      </c>
      <c r="H100" s="139">
        <v>4</v>
      </c>
      <c r="I100" s="139">
        <v>1</v>
      </c>
      <c r="J100" s="139">
        <v>6</v>
      </c>
      <c r="K100" s="169">
        <v>0</v>
      </c>
      <c r="L100" s="169">
        <v>0</v>
      </c>
      <c r="M100" s="169">
        <v>0</v>
      </c>
      <c r="N100" s="169">
        <v>4</v>
      </c>
      <c r="O100" s="170">
        <v>18</v>
      </c>
      <c r="P100" s="139">
        <v>13</v>
      </c>
      <c r="Q100" s="139">
        <v>15</v>
      </c>
      <c r="R100" s="171">
        <v>7</v>
      </c>
      <c r="S100" s="170">
        <v>32</v>
      </c>
      <c r="T100" s="171">
        <v>2</v>
      </c>
      <c r="U100" s="172">
        <v>8</v>
      </c>
      <c r="V100" s="173">
        <v>50</v>
      </c>
      <c r="W100" s="174">
        <v>321</v>
      </c>
      <c r="X100" s="142">
        <v>254708</v>
      </c>
      <c r="Y100" s="211">
        <v>0.12602666582910627</v>
      </c>
    </row>
    <row r="101" spans="1:28" ht="21.75" customHeight="1" x14ac:dyDescent="0.15">
      <c r="A101" s="219"/>
      <c r="B101" s="213"/>
      <c r="C101" s="45" t="s">
        <v>37</v>
      </c>
      <c r="D101" s="46">
        <v>129</v>
      </c>
      <c r="E101" s="47">
        <v>7</v>
      </c>
      <c r="F101" s="47">
        <v>38</v>
      </c>
      <c r="G101" s="47">
        <v>10</v>
      </c>
      <c r="H101" s="47">
        <v>6</v>
      </c>
      <c r="I101" s="47">
        <v>1</v>
      </c>
      <c r="J101" s="47">
        <v>6</v>
      </c>
      <c r="K101" s="48">
        <v>0</v>
      </c>
      <c r="L101" s="48">
        <v>0</v>
      </c>
      <c r="M101" s="48">
        <v>0</v>
      </c>
      <c r="N101" s="48">
        <v>4</v>
      </c>
      <c r="O101" s="49">
        <v>26</v>
      </c>
      <c r="P101" s="47">
        <v>19</v>
      </c>
      <c r="Q101" s="47">
        <v>15</v>
      </c>
      <c r="R101" s="50">
        <v>31</v>
      </c>
      <c r="S101" s="49">
        <v>50</v>
      </c>
      <c r="T101" s="50">
        <v>2</v>
      </c>
      <c r="U101" s="51">
        <v>8</v>
      </c>
      <c r="V101" s="52">
        <v>82</v>
      </c>
      <c r="W101" s="53">
        <v>434</v>
      </c>
      <c r="X101" s="54">
        <v>272464</v>
      </c>
      <c r="Y101" s="203">
        <v>0.15928709847906514</v>
      </c>
    </row>
    <row r="102" spans="1:28" ht="21.75" customHeight="1" x14ac:dyDescent="0.15">
      <c r="A102" s="219"/>
      <c r="B102" s="213" t="s">
        <v>43</v>
      </c>
      <c r="C102" s="141" t="s">
        <v>36</v>
      </c>
      <c r="D102" s="168">
        <v>19</v>
      </c>
      <c r="E102" s="139">
        <v>4</v>
      </c>
      <c r="F102" s="139">
        <v>3</v>
      </c>
      <c r="G102" s="139">
        <v>0</v>
      </c>
      <c r="H102" s="139">
        <v>0</v>
      </c>
      <c r="I102" s="139">
        <v>0</v>
      </c>
      <c r="J102" s="139">
        <v>0</v>
      </c>
      <c r="K102" s="169">
        <v>0</v>
      </c>
      <c r="L102" s="169">
        <v>0</v>
      </c>
      <c r="M102" s="169">
        <v>0</v>
      </c>
      <c r="N102" s="169">
        <v>0</v>
      </c>
      <c r="O102" s="170">
        <v>0</v>
      </c>
      <c r="P102" s="139">
        <v>0</v>
      </c>
      <c r="Q102" s="139">
        <v>0</v>
      </c>
      <c r="R102" s="171">
        <v>0</v>
      </c>
      <c r="S102" s="170">
        <v>0</v>
      </c>
      <c r="T102" s="171">
        <v>0</v>
      </c>
      <c r="U102" s="172">
        <v>0</v>
      </c>
      <c r="V102" s="173">
        <v>70</v>
      </c>
      <c r="W102" s="174">
        <v>96</v>
      </c>
      <c r="X102" s="142">
        <v>55736</v>
      </c>
      <c r="Y102" s="211">
        <v>0.17224056265250468</v>
      </c>
    </row>
    <row r="103" spans="1:28" ht="21.75" customHeight="1" x14ac:dyDescent="0.15">
      <c r="A103" s="219"/>
      <c r="B103" s="213"/>
      <c r="C103" s="45" t="s">
        <v>37</v>
      </c>
      <c r="D103" s="46">
        <v>19</v>
      </c>
      <c r="E103" s="47">
        <v>4</v>
      </c>
      <c r="F103" s="47">
        <v>3</v>
      </c>
      <c r="G103" s="47">
        <v>0</v>
      </c>
      <c r="H103" s="47">
        <v>0</v>
      </c>
      <c r="I103" s="47">
        <v>0</v>
      </c>
      <c r="J103" s="47">
        <v>0</v>
      </c>
      <c r="K103" s="48">
        <v>0</v>
      </c>
      <c r="L103" s="48">
        <v>0</v>
      </c>
      <c r="M103" s="48">
        <v>0</v>
      </c>
      <c r="N103" s="48">
        <v>0</v>
      </c>
      <c r="O103" s="49">
        <v>0</v>
      </c>
      <c r="P103" s="47">
        <v>0</v>
      </c>
      <c r="Q103" s="47">
        <v>0</v>
      </c>
      <c r="R103" s="50">
        <v>0</v>
      </c>
      <c r="S103" s="49">
        <v>0</v>
      </c>
      <c r="T103" s="50">
        <v>0</v>
      </c>
      <c r="U103" s="51">
        <v>0</v>
      </c>
      <c r="V103" s="52">
        <v>70</v>
      </c>
      <c r="W103" s="53">
        <v>96</v>
      </c>
      <c r="X103" s="54">
        <v>67796</v>
      </c>
      <c r="Y103" s="203">
        <v>0.14160127441146972</v>
      </c>
    </row>
    <row r="104" spans="1:28" ht="21.75" customHeight="1" x14ac:dyDescent="0.15">
      <c r="A104" s="219"/>
      <c r="B104" s="213" t="s">
        <v>44</v>
      </c>
      <c r="C104" s="141" t="s">
        <v>36</v>
      </c>
      <c r="D104" s="168">
        <v>1</v>
      </c>
      <c r="E104" s="139">
        <v>6</v>
      </c>
      <c r="F104" s="139">
        <v>1</v>
      </c>
      <c r="G104" s="139">
        <v>7</v>
      </c>
      <c r="H104" s="139">
        <v>0</v>
      </c>
      <c r="I104" s="139">
        <v>0</v>
      </c>
      <c r="J104" s="139">
        <v>0</v>
      </c>
      <c r="K104" s="169">
        <v>0</v>
      </c>
      <c r="L104" s="169">
        <v>0</v>
      </c>
      <c r="M104" s="169">
        <v>0</v>
      </c>
      <c r="N104" s="169">
        <v>5</v>
      </c>
      <c r="O104" s="170">
        <v>0</v>
      </c>
      <c r="P104" s="139">
        <v>0</v>
      </c>
      <c r="Q104" s="139">
        <v>0</v>
      </c>
      <c r="R104" s="171">
        <v>0</v>
      </c>
      <c r="S104" s="170">
        <v>20</v>
      </c>
      <c r="T104" s="171">
        <v>4</v>
      </c>
      <c r="U104" s="172">
        <v>0</v>
      </c>
      <c r="V104" s="173">
        <v>8</v>
      </c>
      <c r="W104" s="174">
        <v>52</v>
      </c>
      <c r="X104" s="142">
        <v>9204</v>
      </c>
      <c r="Y104" s="188">
        <v>0.56497175141242939</v>
      </c>
    </row>
    <row r="105" spans="1:28" ht="21.75" customHeight="1" x14ac:dyDescent="0.15">
      <c r="A105" s="219"/>
      <c r="B105" s="213"/>
      <c r="C105" s="45" t="s">
        <v>37</v>
      </c>
      <c r="D105" s="46">
        <v>1</v>
      </c>
      <c r="E105" s="47">
        <v>6</v>
      </c>
      <c r="F105" s="47">
        <v>1</v>
      </c>
      <c r="G105" s="47">
        <v>7</v>
      </c>
      <c r="H105" s="47">
        <v>0</v>
      </c>
      <c r="I105" s="47">
        <v>0</v>
      </c>
      <c r="J105" s="47">
        <v>0</v>
      </c>
      <c r="K105" s="48">
        <v>0</v>
      </c>
      <c r="L105" s="48">
        <v>0</v>
      </c>
      <c r="M105" s="48">
        <v>0</v>
      </c>
      <c r="N105" s="48">
        <v>5</v>
      </c>
      <c r="O105" s="49">
        <v>0</v>
      </c>
      <c r="P105" s="47">
        <v>0</v>
      </c>
      <c r="Q105" s="47">
        <v>0</v>
      </c>
      <c r="R105" s="50">
        <v>0</v>
      </c>
      <c r="S105" s="49">
        <v>20</v>
      </c>
      <c r="T105" s="50">
        <v>4</v>
      </c>
      <c r="U105" s="51">
        <v>0</v>
      </c>
      <c r="V105" s="52">
        <v>8</v>
      </c>
      <c r="W105" s="53">
        <v>52</v>
      </c>
      <c r="X105" s="54">
        <v>9204</v>
      </c>
      <c r="Y105" s="203">
        <v>0.56497175141242939</v>
      </c>
    </row>
    <row r="106" spans="1:28" ht="21.75" customHeight="1" x14ac:dyDescent="0.15">
      <c r="A106" s="219"/>
      <c r="B106" s="212" t="s">
        <v>45</v>
      </c>
      <c r="C106" s="141" t="s">
        <v>36</v>
      </c>
      <c r="D106" s="168">
        <v>0</v>
      </c>
      <c r="E106" s="139">
        <v>0</v>
      </c>
      <c r="F106" s="139">
        <v>0</v>
      </c>
      <c r="G106" s="139">
        <v>0</v>
      </c>
      <c r="H106" s="139">
        <v>0</v>
      </c>
      <c r="I106" s="139">
        <v>0</v>
      </c>
      <c r="J106" s="139">
        <v>0</v>
      </c>
      <c r="K106" s="169">
        <v>0</v>
      </c>
      <c r="L106" s="169">
        <v>0</v>
      </c>
      <c r="M106" s="169">
        <v>0</v>
      </c>
      <c r="N106" s="169">
        <v>0</v>
      </c>
      <c r="O106" s="170">
        <v>0</v>
      </c>
      <c r="P106" s="139">
        <v>0</v>
      </c>
      <c r="Q106" s="139">
        <v>0</v>
      </c>
      <c r="R106" s="171">
        <v>0</v>
      </c>
      <c r="S106" s="170">
        <v>0</v>
      </c>
      <c r="T106" s="171">
        <v>0</v>
      </c>
      <c r="U106" s="172">
        <v>0</v>
      </c>
      <c r="V106" s="173">
        <v>0</v>
      </c>
      <c r="W106" s="174">
        <v>0</v>
      </c>
      <c r="X106" s="142">
        <v>19</v>
      </c>
      <c r="Y106" s="188">
        <v>0</v>
      </c>
    </row>
    <row r="107" spans="1:28" ht="21.75" customHeight="1" x14ac:dyDescent="0.15">
      <c r="A107" s="219"/>
      <c r="B107" s="213"/>
      <c r="C107" s="45" t="s">
        <v>37</v>
      </c>
      <c r="D107" s="46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8">
        <v>0</v>
      </c>
      <c r="L107" s="48">
        <v>0</v>
      </c>
      <c r="M107" s="48">
        <v>0</v>
      </c>
      <c r="N107" s="48">
        <v>0</v>
      </c>
      <c r="O107" s="49">
        <v>0</v>
      </c>
      <c r="P107" s="47">
        <v>0</v>
      </c>
      <c r="Q107" s="47">
        <v>0</v>
      </c>
      <c r="R107" s="50">
        <v>0</v>
      </c>
      <c r="S107" s="49">
        <v>0</v>
      </c>
      <c r="T107" s="50">
        <v>0</v>
      </c>
      <c r="U107" s="51">
        <v>0</v>
      </c>
      <c r="V107" s="52">
        <v>0</v>
      </c>
      <c r="W107" s="53">
        <v>0</v>
      </c>
      <c r="X107" s="54">
        <v>19</v>
      </c>
      <c r="Y107" s="187">
        <v>0</v>
      </c>
    </row>
    <row r="108" spans="1:28" ht="21.75" customHeight="1" x14ac:dyDescent="0.15">
      <c r="A108" s="219"/>
      <c r="B108" s="212" t="s">
        <v>46</v>
      </c>
      <c r="C108" s="141" t="s">
        <v>36</v>
      </c>
      <c r="D108" s="168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69">
        <v>0</v>
      </c>
      <c r="L108" s="169">
        <v>0</v>
      </c>
      <c r="M108" s="169">
        <v>0</v>
      </c>
      <c r="N108" s="169">
        <v>0</v>
      </c>
      <c r="O108" s="170">
        <v>0</v>
      </c>
      <c r="P108" s="139">
        <v>0</v>
      </c>
      <c r="Q108" s="139">
        <v>0</v>
      </c>
      <c r="R108" s="171">
        <v>0</v>
      </c>
      <c r="S108" s="170">
        <v>0</v>
      </c>
      <c r="T108" s="171">
        <v>0</v>
      </c>
      <c r="U108" s="172">
        <v>0</v>
      </c>
      <c r="V108" s="173">
        <v>0</v>
      </c>
      <c r="W108" s="174">
        <v>0</v>
      </c>
      <c r="X108" s="142">
        <v>0</v>
      </c>
      <c r="Y108" s="188" t="s">
        <v>53</v>
      </c>
    </row>
    <row r="109" spans="1:28" ht="21.75" customHeight="1" x14ac:dyDescent="0.15">
      <c r="A109" s="219"/>
      <c r="B109" s="213"/>
      <c r="C109" s="45" t="s">
        <v>37</v>
      </c>
      <c r="D109" s="46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8">
        <v>0</v>
      </c>
      <c r="L109" s="48">
        <v>0</v>
      </c>
      <c r="M109" s="48">
        <v>0</v>
      </c>
      <c r="N109" s="48">
        <v>0</v>
      </c>
      <c r="O109" s="49">
        <v>0</v>
      </c>
      <c r="P109" s="47">
        <v>0</v>
      </c>
      <c r="Q109" s="47">
        <v>0</v>
      </c>
      <c r="R109" s="50">
        <v>0</v>
      </c>
      <c r="S109" s="49">
        <v>0</v>
      </c>
      <c r="T109" s="50">
        <v>0</v>
      </c>
      <c r="U109" s="51">
        <v>0</v>
      </c>
      <c r="V109" s="52">
        <v>0</v>
      </c>
      <c r="W109" s="53">
        <v>0</v>
      </c>
      <c r="X109" s="54">
        <v>0</v>
      </c>
      <c r="Y109" s="187" t="s">
        <v>53</v>
      </c>
    </row>
    <row r="110" spans="1:28" ht="21.75" customHeight="1" x14ac:dyDescent="0.15">
      <c r="A110" s="219"/>
      <c r="B110" s="213" t="s">
        <v>47</v>
      </c>
      <c r="C110" s="141" t="s">
        <v>36</v>
      </c>
      <c r="D110" s="168">
        <v>0</v>
      </c>
      <c r="E110" s="139">
        <v>0</v>
      </c>
      <c r="F110" s="139">
        <v>0</v>
      </c>
      <c r="G110" s="139">
        <v>0</v>
      </c>
      <c r="H110" s="139">
        <v>0</v>
      </c>
      <c r="I110" s="139">
        <v>0</v>
      </c>
      <c r="J110" s="139">
        <v>0</v>
      </c>
      <c r="K110" s="169">
        <v>0</v>
      </c>
      <c r="L110" s="169">
        <v>0</v>
      </c>
      <c r="M110" s="169">
        <v>0</v>
      </c>
      <c r="N110" s="169">
        <v>0</v>
      </c>
      <c r="O110" s="170">
        <v>0</v>
      </c>
      <c r="P110" s="139">
        <v>0</v>
      </c>
      <c r="Q110" s="139">
        <v>0</v>
      </c>
      <c r="R110" s="171">
        <v>0</v>
      </c>
      <c r="S110" s="170">
        <v>0</v>
      </c>
      <c r="T110" s="171">
        <v>0</v>
      </c>
      <c r="U110" s="172">
        <v>0</v>
      </c>
      <c r="V110" s="173">
        <v>0</v>
      </c>
      <c r="W110" s="174">
        <v>0</v>
      </c>
      <c r="X110" s="142">
        <v>26</v>
      </c>
      <c r="Y110" s="211">
        <v>0</v>
      </c>
    </row>
    <row r="111" spans="1:28" ht="21.75" customHeight="1" x14ac:dyDescent="0.15">
      <c r="A111" s="219"/>
      <c r="B111" s="213"/>
      <c r="C111" s="45" t="s">
        <v>37</v>
      </c>
      <c r="D111" s="46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8">
        <v>0</v>
      </c>
      <c r="L111" s="48">
        <v>0</v>
      </c>
      <c r="M111" s="48">
        <v>0</v>
      </c>
      <c r="N111" s="48">
        <v>0</v>
      </c>
      <c r="O111" s="49">
        <v>0</v>
      </c>
      <c r="P111" s="47">
        <v>0</v>
      </c>
      <c r="Q111" s="47">
        <v>0</v>
      </c>
      <c r="R111" s="50">
        <v>0</v>
      </c>
      <c r="S111" s="49">
        <v>0</v>
      </c>
      <c r="T111" s="50">
        <v>0</v>
      </c>
      <c r="U111" s="51">
        <v>0</v>
      </c>
      <c r="V111" s="52">
        <v>0</v>
      </c>
      <c r="W111" s="53">
        <v>0</v>
      </c>
      <c r="X111" s="54">
        <v>33</v>
      </c>
      <c r="Y111" s="203">
        <v>0</v>
      </c>
    </row>
    <row r="112" spans="1:28" ht="21.75" customHeight="1" x14ac:dyDescent="0.15">
      <c r="A112" s="214" t="s">
        <v>48</v>
      </c>
      <c r="B112" s="215"/>
      <c r="C112" s="152" t="s">
        <v>36</v>
      </c>
      <c r="D112" s="153">
        <v>276</v>
      </c>
      <c r="E112" s="153">
        <v>40</v>
      </c>
      <c r="F112" s="153">
        <v>69</v>
      </c>
      <c r="G112" s="153">
        <v>32</v>
      </c>
      <c r="H112" s="153">
        <v>15</v>
      </c>
      <c r="I112" s="153">
        <v>2</v>
      </c>
      <c r="J112" s="153">
        <v>12</v>
      </c>
      <c r="K112" s="153">
        <v>11</v>
      </c>
      <c r="L112" s="153">
        <v>3</v>
      </c>
      <c r="M112" s="153">
        <v>22</v>
      </c>
      <c r="N112" s="154">
        <v>44</v>
      </c>
      <c r="O112" s="155">
        <v>30</v>
      </c>
      <c r="P112" s="153">
        <v>14</v>
      </c>
      <c r="Q112" s="153">
        <v>24</v>
      </c>
      <c r="R112" s="156">
        <v>14</v>
      </c>
      <c r="S112" s="155">
        <v>107</v>
      </c>
      <c r="T112" s="156">
        <v>9</v>
      </c>
      <c r="U112" s="157">
        <v>13</v>
      </c>
      <c r="V112" s="154">
        <v>216</v>
      </c>
      <c r="W112" s="158">
        <v>953</v>
      </c>
      <c r="X112" s="153">
        <v>760890</v>
      </c>
      <c r="Y112" s="209">
        <v>0.12524806476626058</v>
      </c>
      <c r="AB112" s="1">
        <f>SUM(X90,X92,X94,X96,X98,X100,X102,X104,X106,X108,X110)</f>
        <v>760890</v>
      </c>
    </row>
    <row r="113" spans="1:28" ht="21.75" customHeight="1" thickBot="1" x14ac:dyDescent="0.2">
      <c r="A113" s="216"/>
      <c r="B113" s="217"/>
      <c r="C113" s="73" t="s">
        <v>37</v>
      </c>
      <c r="D113" s="74">
        <v>422</v>
      </c>
      <c r="E113" s="74">
        <v>40</v>
      </c>
      <c r="F113" s="74">
        <v>90</v>
      </c>
      <c r="G113" s="74">
        <v>37</v>
      </c>
      <c r="H113" s="74">
        <v>18</v>
      </c>
      <c r="I113" s="74">
        <v>2</v>
      </c>
      <c r="J113" s="74">
        <v>12</v>
      </c>
      <c r="K113" s="74">
        <v>43</v>
      </c>
      <c r="L113" s="74">
        <v>4</v>
      </c>
      <c r="M113" s="74">
        <v>212</v>
      </c>
      <c r="N113" s="123">
        <v>363</v>
      </c>
      <c r="O113" s="124">
        <v>38</v>
      </c>
      <c r="P113" s="74">
        <v>20</v>
      </c>
      <c r="Q113" s="74">
        <v>24</v>
      </c>
      <c r="R113" s="125">
        <v>125</v>
      </c>
      <c r="S113" s="124">
        <v>127</v>
      </c>
      <c r="T113" s="125">
        <v>9</v>
      </c>
      <c r="U113" s="126">
        <v>13</v>
      </c>
      <c r="V113" s="123">
        <v>292</v>
      </c>
      <c r="W113" s="75">
        <v>1891</v>
      </c>
      <c r="X113" s="190">
        <v>820057</v>
      </c>
      <c r="Y113" s="210">
        <v>0.23059372702141437</v>
      </c>
      <c r="AB113" s="189">
        <f>SUM(X91,X93,X95,X97,X99,X101,X103,X105,X107,X109,X111)</f>
        <v>820057</v>
      </c>
    </row>
    <row r="115" spans="1:28" ht="21.75" customHeight="1" x14ac:dyDescent="0.15">
      <c r="D115" s="185">
        <f>D113/$W$113</f>
        <v>0.22316234796404019</v>
      </c>
      <c r="E115" s="185">
        <f t="shared" ref="E115:V115" si="3">E113/$W$113</f>
        <v>2.1152829190904283E-2</v>
      </c>
      <c r="F115" s="185">
        <f t="shared" si="3"/>
        <v>4.7593865679534636E-2</v>
      </c>
      <c r="G115" s="185">
        <f t="shared" si="3"/>
        <v>1.9566367001586461E-2</v>
      </c>
      <c r="H115" s="185">
        <f t="shared" si="3"/>
        <v>9.5187731359069275E-3</v>
      </c>
      <c r="I115" s="185">
        <f t="shared" si="3"/>
        <v>1.0576414595452142E-3</v>
      </c>
      <c r="J115" s="185">
        <f t="shared" si="3"/>
        <v>6.345848757271285E-3</v>
      </c>
      <c r="K115" s="185">
        <f t="shared" si="3"/>
        <v>2.2739291380222106E-2</v>
      </c>
      <c r="L115" s="185">
        <f t="shared" si="3"/>
        <v>2.1152829190904283E-3</v>
      </c>
      <c r="M115" s="185">
        <f t="shared" si="3"/>
        <v>0.1121099947117927</v>
      </c>
      <c r="N115" s="185">
        <f t="shared" si="3"/>
        <v>0.19196192490745637</v>
      </c>
      <c r="O115" s="185">
        <f t="shared" si="3"/>
        <v>2.0095187731359071E-2</v>
      </c>
      <c r="P115" s="185">
        <f t="shared" si="3"/>
        <v>1.0576414595452142E-2</v>
      </c>
      <c r="Q115" s="185">
        <f t="shared" si="3"/>
        <v>1.269169751454257E-2</v>
      </c>
      <c r="R115" s="185">
        <f t="shared" si="3"/>
        <v>6.6102591221575885E-2</v>
      </c>
      <c r="S115" s="185">
        <f t="shared" si="3"/>
        <v>6.7160232681121104E-2</v>
      </c>
      <c r="T115" s="185">
        <f t="shared" si="3"/>
        <v>4.7593865679534638E-3</v>
      </c>
      <c r="U115" s="185">
        <f t="shared" si="3"/>
        <v>6.8746694870438921E-3</v>
      </c>
      <c r="V115" s="185">
        <f t="shared" si="3"/>
        <v>0.15441565309360128</v>
      </c>
    </row>
    <row r="116" spans="1:28" ht="21.75" customHeight="1" x14ac:dyDescent="0.15">
      <c r="K116" s="1">
        <f>SUM(K113:V113)</f>
        <v>1270</v>
      </c>
    </row>
    <row r="117" spans="1:28" ht="21.75" customHeight="1" x14ac:dyDescent="0.15">
      <c r="K117" s="185">
        <f>K116/W113</f>
        <v>0.67160232681121101</v>
      </c>
    </row>
    <row r="118" spans="1:28" ht="21.75" customHeight="1" x14ac:dyDescent="0.15">
      <c r="W118" s="186"/>
    </row>
    <row r="119" spans="1:28" ht="21.75" customHeight="1" x14ac:dyDescent="0.15">
      <c r="I119" s="1">
        <f>W113-J113-G113-F113-E113-D113</f>
        <v>1290</v>
      </c>
    </row>
  </sheetData>
  <mergeCells count="71">
    <mergeCell ref="A1:N2"/>
    <mergeCell ref="A4:B5"/>
    <mergeCell ref="C4:C5"/>
    <mergeCell ref="D4:N4"/>
    <mergeCell ref="O4:R4"/>
    <mergeCell ref="W4:W5"/>
    <mergeCell ref="X4:X5"/>
    <mergeCell ref="Y4:Y5"/>
    <mergeCell ref="Z4:Z5"/>
    <mergeCell ref="AA4:AA5"/>
    <mergeCell ref="B16:B17"/>
    <mergeCell ref="B18:B19"/>
    <mergeCell ref="B20:B21"/>
    <mergeCell ref="B22:B23"/>
    <mergeCell ref="V4:V5"/>
    <mergeCell ref="S4:T4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</mergeCells>
  <phoneticPr fontId="2"/>
  <printOptions horizontalCentered="1"/>
  <pageMargins left="0" right="0" top="0.47244094488188981" bottom="0.11811023622047245" header="0.51181102362204722" footer="0.19685039370078741"/>
  <pageSetup paperSize="8" scale="47" fitToWidth="0" orientation="landscape" verticalDpi="300" r:id="rId1"/>
  <headerFooter alignWithMargins="0"/>
  <rowBreaks count="1" manualBreakCount="1">
    <brk id="89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X33"/>
  <sheetViews>
    <sheetView view="pageBreakPreview" zoomScale="85" zoomScaleNormal="85" zoomScaleSheetLayoutView="85" workbookViewId="0">
      <selection activeCell="G19" sqref="G19"/>
    </sheetView>
  </sheetViews>
  <sheetFormatPr defaultRowHeight="13.5" x14ac:dyDescent="0.15"/>
  <cols>
    <col min="1" max="1" width="3.125" customWidth="1"/>
    <col min="2" max="24" width="10" customWidth="1"/>
  </cols>
  <sheetData>
    <row r="1" spans="2:24" ht="14.25" thickBot="1" x14ac:dyDescent="0.2">
      <c r="B1" t="s">
        <v>93</v>
      </c>
      <c r="L1" s="354" t="s">
        <v>92</v>
      </c>
    </row>
    <row r="2" spans="2:24" ht="14.25" thickBot="1" x14ac:dyDescent="0.2">
      <c r="B2" s="353" t="s">
        <v>91</v>
      </c>
      <c r="C2" s="353" t="s">
        <v>90</v>
      </c>
      <c r="D2" s="352" t="s">
        <v>89</v>
      </c>
      <c r="E2" s="351" t="s">
        <v>88</v>
      </c>
      <c r="F2" s="351" t="s">
        <v>87</v>
      </c>
      <c r="G2" s="351" t="s">
        <v>86</v>
      </c>
      <c r="H2" s="351" t="s">
        <v>85</v>
      </c>
      <c r="I2" s="350" t="s">
        <v>84</v>
      </c>
      <c r="J2" s="349" t="s">
        <v>83</v>
      </c>
      <c r="K2" s="348" t="s">
        <v>75</v>
      </c>
      <c r="L2" s="347" t="s">
        <v>74</v>
      </c>
      <c r="M2" s="346" t="s">
        <v>82</v>
      </c>
      <c r="N2" s="345" t="s">
        <v>81</v>
      </c>
      <c r="O2" s="345" t="s">
        <v>80</v>
      </c>
      <c r="P2" s="345" t="s">
        <v>79</v>
      </c>
      <c r="Q2" s="345" t="s">
        <v>78</v>
      </c>
      <c r="R2" s="344" t="s">
        <v>77</v>
      </c>
      <c r="S2" s="343" t="s">
        <v>76</v>
      </c>
      <c r="T2" s="342" t="s">
        <v>75</v>
      </c>
      <c r="U2" s="344" t="s">
        <v>74</v>
      </c>
      <c r="V2" s="343" t="s">
        <v>73</v>
      </c>
      <c r="W2" s="342" t="s">
        <v>72</v>
      </c>
      <c r="X2" s="341" t="s">
        <v>71</v>
      </c>
    </row>
    <row r="3" spans="2:24" x14ac:dyDescent="0.15">
      <c r="B3" s="340" t="s">
        <v>70</v>
      </c>
      <c r="C3" s="280" t="s">
        <v>57</v>
      </c>
      <c r="D3" s="303">
        <v>13</v>
      </c>
      <c r="E3" s="302">
        <v>6</v>
      </c>
      <c r="F3" s="303">
        <v>13</v>
      </c>
      <c r="G3" s="302">
        <v>15</v>
      </c>
      <c r="H3" s="303">
        <v>11</v>
      </c>
      <c r="I3" s="302">
        <v>0</v>
      </c>
      <c r="J3" s="294">
        <v>58</v>
      </c>
      <c r="K3" s="339">
        <v>6162</v>
      </c>
      <c r="L3" s="293">
        <v>9.4125283998701716E-3</v>
      </c>
      <c r="M3" s="338">
        <v>1</v>
      </c>
      <c r="N3" s="302">
        <v>6</v>
      </c>
      <c r="O3" s="302">
        <v>5</v>
      </c>
      <c r="P3" s="302">
        <v>5</v>
      </c>
      <c r="Q3" s="302">
        <v>1</v>
      </c>
      <c r="R3" s="301">
        <v>1</v>
      </c>
      <c r="S3" s="297">
        <v>19</v>
      </c>
      <c r="T3" s="337">
        <v>3937</v>
      </c>
      <c r="U3" s="296">
        <v>4.826009652019304E-3</v>
      </c>
      <c r="V3" s="295">
        <v>77</v>
      </c>
      <c r="W3" s="336">
        <v>10099</v>
      </c>
      <c r="X3" s="293">
        <v>7.6245172789385085E-3</v>
      </c>
    </row>
    <row r="4" spans="2:24" x14ac:dyDescent="0.15">
      <c r="B4" s="323"/>
      <c r="C4" s="275" t="s">
        <v>55</v>
      </c>
      <c r="D4" s="334">
        <v>28</v>
      </c>
      <c r="E4" s="330">
        <v>18</v>
      </c>
      <c r="F4" s="330">
        <v>46</v>
      </c>
      <c r="G4" s="330">
        <v>77</v>
      </c>
      <c r="H4" s="330">
        <v>21</v>
      </c>
      <c r="I4" s="329">
        <v>0</v>
      </c>
      <c r="J4" s="333">
        <v>190</v>
      </c>
      <c r="K4" s="332">
        <v>7466</v>
      </c>
      <c r="L4" s="271">
        <v>2.5448700776855078E-2</v>
      </c>
      <c r="M4" s="331">
        <v>1</v>
      </c>
      <c r="N4" s="330">
        <v>11</v>
      </c>
      <c r="O4" s="330">
        <v>5</v>
      </c>
      <c r="P4" s="330">
        <v>35</v>
      </c>
      <c r="Q4" s="330">
        <v>28</v>
      </c>
      <c r="R4" s="329">
        <v>31</v>
      </c>
      <c r="S4" s="328">
        <v>111</v>
      </c>
      <c r="T4" s="327">
        <v>5222</v>
      </c>
      <c r="U4" s="326">
        <v>2.12562236690923E-2</v>
      </c>
      <c r="V4" s="335">
        <v>301</v>
      </c>
      <c r="W4" s="324">
        <v>12688</v>
      </c>
      <c r="X4" s="271">
        <v>2.3723203026481714E-2</v>
      </c>
    </row>
    <row r="5" spans="2:24" x14ac:dyDescent="0.15">
      <c r="B5" s="323" t="s">
        <v>69</v>
      </c>
      <c r="C5" s="269" t="s">
        <v>57</v>
      </c>
      <c r="D5" s="322">
        <v>15</v>
      </c>
      <c r="E5" s="318">
        <v>21</v>
      </c>
      <c r="F5" s="318">
        <v>1</v>
      </c>
      <c r="G5" s="318">
        <v>9</v>
      </c>
      <c r="H5" s="318">
        <v>13</v>
      </c>
      <c r="I5" s="317">
        <v>13</v>
      </c>
      <c r="J5" s="321">
        <v>72</v>
      </c>
      <c r="K5" s="320">
        <v>13551</v>
      </c>
      <c r="L5" s="311">
        <v>5.31326101394731E-3</v>
      </c>
      <c r="M5" s="319">
        <v>10</v>
      </c>
      <c r="N5" s="318">
        <v>12</v>
      </c>
      <c r="O5" s="318">
        <v>18</v>
      </c>
      <c r="P5" s="318">
        <v>13</v>
      </c>
      <c r="Q5" s="318">
        <v>6</v>
      </c>
      <c r="R5" s="317">
        <v>11</v>
      </c>
      <c r="S5" s="316">
        <v>70</v>
      </c>
      <c r="T5" s="315">
        <v>14429</v>
      </c>
      <c r="U5" s="314">
        <v>4.8513410492757644E-3</v>
      </c>
      <c r="V5" s="313">
        <v>142</v>
      </c>
      <c r="W5" s="312">
        <v>27980</v>
      </c>
      <c r="X5" s="311">
        <v>5.0750536097212296E-3</v>
      </c>
    </row>
    <row r="6" spans="2:24" x14ac:dyDescent="0.15">
      <c r="B6" s="323"/>
      <c r="C6" s="275" t="s">
        <v>55</v>
      </c>
      <c r="D6" s="334">
        <v>18</v>
      </c>
      <c r="E6" s="330">
        <v>26</v>
      </c>
      <c r="F6" s="330">
        <v>2</v>
      </c>
      <c r="G6" s="330">
        <v>9</v>
      </c>
      <c r="H6" s="330">
        <v>14</v>
      </c>
      <c r="I6" s="329">
        <v>14</v>
      </c>
      <c r="J6" s="333">
        <v>83</v>
      </c>
      <c r="K6" s="332">
        <v>18558</v>
      </c>
      <c r="L6" s="271">
        <v>4.4724647052484107E-3</v>
      </c>
      <c r="M6" s="331">
        <v>27</v>
      </c>
      <c r="N6" s="330">
        <v>34</v>
      </c>
      <c r="O6" s="330">
        <v>63</v>
      </c>
      <c r="P6" s="330">
        <v>74</v>
      </c>
      <c r="Q6" s="330">
        <v>45</v>
      </c>
      <c r="R6" s="329">
        <v>109</v>
      </c>
      <c r="S6" s="328">
        <v>352</v>
      </c>
      <c r="T6" s="327">
        <v>15686</v>
      </c>
      <c r="U6" s="326">
        <v>2.244039270687237E-2</v>
      </c>
      <c r="V6" s="325">
        <v>435</v>
      </c>
      <c r="W6" s="324">
        <v>34244</v>
      </c>
      <c r="X6" s="271">
        <v>1.2702955262235719E-2</v>
      </c>
    </row>
    <row r="7" spans="2:24" x14ac:dyDescent="0.15">
      <c r="B7" s="323" t="s">
        <v>68</v>
      </c>
      <c r="C7" s="269" t="s">
        <v>57</v>
      </c>
      <c r="D7" s="322">
        <v>53</v>
      </c>
      <c r="E7" s="318">
        <v>0</v>
      </c>
      <c r="F7" s="318">
        <v>10</v>
      </c>
      <c r="G7" s="318">
        <v>33</v>
      </c>
      <c r="H7" s="318">
        <v>48</v>
      </c>
      <c r="I7" s="317">
        <v>10</v>
      </c>
      <c r="J7" s="321">
        <v>154</v>
      </c>
      <c r="K7" s="320">
        <v>182796</v>
      </c>
      <c r="L7" s="311">
        <v>8.4246920063896366E-4</v>
      </c>
      <c r="M7" s="319">
        <v>7</v>
      </c>
      <c r="N7" s="318">
        <v>21</v>
      </c>
      <c r="O7" s="318">
        <v>18</v>
      </c>
      <c r="P7" s="318">
        <v>26</v>
      </c>
      <c r="Q7" s="318">
        <v>4</v>
      </c>
      <c r="R7" s="317">
        <v>0</v>
      </c>
      <c r="S7" s="316">
        <v>76</v>
      </c>
      <c r="T7" s="315">
        <v>191999</v>
      </c>
      <c r="U7" s="314">
        <v>3.9583539497601552E-4</v>
      </c>
      <c r="V7" s="313">
        <v>230</v>
      </c>
      <c r="W7" s="312">
        <v>374795</v>
      </c>
      <c r="X7" s="311">
        <v>6.1366880561373549E-4</v>
      </c>
    </row>
    <row r="8" spans="2:24" x14ac:dyDescent="0.15">
      <c r="B8" s="323"/>
      <c r="C8" s="275" t="s">
        <v>55</v>
      </c>
      <c r="D8" s="334">
        <v>53</v>
      </c>
      <c r="E8" s="330">
        <v>0</v>
      </c>
      <c r="F8" s="330">
        <v>10</v>
      </c>
      <c r="G8" s="330">
        <v>33</v>
      </c>
      <c r="H8" s="330">
        <v>48</v>
      </c>
      <c r="I8" s="329">
        <v>10</v>
      </c>
      <c r="J8" s="333">
        <v>154</v>
      </c>
      <c r="K8" s="332">
        <v>191265</v>
      </c>
      <c r="L8" s="271">
        <v>8.051656079261757E-4</v>
      </c>
      <c r="M8" s="331">
        <v>7</v>
      </c>
      <c r="N8" s="330">
        <v>21</v>
      </c>
      <c r="O8" s="330">
        <v>18</v>
      </c>
      <c r="P8" s="330">
        <v>26</v>
      </c>
      <c r="Q8" s="330">
        <v>4</v>
      </c>
      <c r="R8" s="329">
        <v>0</v>
      </c>
      <c r="S8" s="328">
        <v>76</v>
      </c>
      <c r="T8" s="327">
        <v>200940</v>
      </c>
      <c r="U8" s="326">
        <v>3.7822235493182042E-4</v>
      </c>
      <c r="V8" s="325">
        <v>230</v>
      </c>
      <c r="W8" s="324">
        <v>392205</v>
      </c>
      <c r="X8" s="271">
        <v>5.8642801596104082E-4</v>
      </c>
    </row>
    <row r="9" spans="2:24" x14ac:dyDescent="0.15">
      <c r="B9" s="323" t="s">
        <v>67</v>
      </c>
      <c r="C9" s="269" t="s">
        <v>57</v>
      </c>
      <c r="D9" s="322">
        <v>0</v>
      </c>
      <c r="E9" s="318">
        <v>4</v>
      </c>
      <c r="F9" s="318">
        <v>3</v>
      </c>
      <c r="G9" s="318">
        <v>4</v>
      </c>
      <c r="H9" s="318">
        <v>6</v>
      </c>
      <c r="I9" s="317">
        <v>8</v>
      </c>
      <c r="J9" s="321">
        <v>25</v>
      </c>
      <c r="K9" s="320">
        <v>10070</v>
      </c>
      <c r="L9" s="311">
        <v>2.4826216484607746E-3</v>
      </c>
      <c r="M9" s="319">
        <v>3</v>
      </c>
      <c r="N9" s="318">
        <v>4</v>
      </c>
      <c r="O9" s="318">
        <v>2</v>
      </c>
      <c r="P9" s="318">
        <v>1</v>
      </c>
      <c r="Q9" s="318">
        <v>0</v>
      </c>
      <c r="R9" s="317">
        <v>0</v>
      </c>
      <c r="S9" s="316">
        <v>10</v>
      </c>
      <c r="T9" s="315">
        <v>18225</v>
      </c>
      <c r="U9" s="314">
        <v>5.4869684499314131E-4</v>
      </c>
      <c r="V9" s="313">
        <v>35</v>
      </c>
      <c r="W9" s="312">
        <v>28295</v>
      </c>
      <c r="X9" s="311">
        <v>1.2369676621311187E-3</v>
      </c>
    </row>
    <row r="10" spans="2:24" x14ac:dyDescent="0.15">
      <c r="B10" s="323"/>
      <c r="C10" s="275" t="s">
        <v>55</v>
      </c>
      <c r="D10" s="334">
        <v>0</v>
      </c>
      <c r="E10" s="330">
        <v>4</v>
      </c>
      <c r="F10" s="330">
        <v>60</v>
      </c>
      <c r="G10" s="330">
        <v>61</v>
      </c>
      <c r="H10" s="330">
        <v>59</v>
      </c>
      <c r="I10" s="329">
        <v>34</v>
      </c>
      <c r="J10" s="333">
        <v>218</v>
      </c>
      <c r="K10" s="332">
        <v>10902</v>
      </c>
      <c r="L10" s="271">
        <v>1.9996330948449825E-2</v>
      </c>
      <c r="M10" s="331">
        <v>42</v>
      </c>
      <c r="N10" s="330">
        <v>42</v>
      </c>
      <c r="O10" s="330">
        <v>40</v>
      </c>
      <c r="P10" s="330">
        <v>1</v>
      </c>
      <c r="Q10" s="330">
        <v>0</v>
      </c>
      <c r="R10" s="329">
        <v>0</v>
      </c>
      <c r="S10" s="328">
        <v>125</v>
      </c>
      <c r="T10" s="327">
        <v>20474</v>
      </c>
      <c r="U10" s="326">
        <v>6.1053042883657321E-3</v>
      </c>
      <c r="V10" s="325">
        <v>343</v>
      </c>
      <c r="W10" s="324">
        <v>31376</v>
      </c>
      <c r="X10" s="271">
        <v>1.0931922488526261E-2</v>
      </c>
    </row>
    <row r="11" spans="2:24" x14ac:dyDescent="0.15">
      <c r="B11" s="323" t="s">
        <v>66</v>
      </c>
      <c r="C11" s="269" t="s">
        <v>57</v>
      </c>
      <c r="D11" s="322">
        <v>0</v>
      </c>
      <c r="E11" s="318">
        <v>0</v>
      </c>
      <c r="F11" s="318">
        <v>0</v>
      </c>
      <c r="G11" s="318">
        <v>0</v>
      </c>
      <c r="H11" s="318">
        <v>0</v>
      </c>
      <c r="I11" s="317">
        <v>0</v>
      </c>
      <c r="J11" s="321">
        <v>0</v>
      </c>
      <c r="K11" s="320">
        <v>21</v>
      </c>
      <c r="L11" s="311">
        <v>0</v>
      </c>
      <c r="M11" s="319">
        <v>0</v>
      </c>
      <c r="N11" s="318">
        <v>0</v>
      </c>
      <c r="O11" s="318">
        <v>0</v>
      </c>
      <c r="P11" s="318">
        <v>0</v>
      </c>
      <c r="Q11" s="318">
        <v>0</v>
      </c>
      <c r="R11" s="317">
        <v>0</v>
      </c>
      <c r="S11" s="316">
        <v>0</v>
      </c>
      <c r="T11" s="315">
        <v>7</v>
      </c>
      <c r="U11" s="314">
        <v>0</v>
      </c>
      <c r="V11" s="313">
        <v>0</v>
      </c>
      <c r="W11" s="312">
        <v>28</v>
      </c>
      <c r="X11" s="311">
        <v>0</v>
      </c>
    </row>
    <row r="12" spans="2:24" x14ac:dyDescent="0.15">
      <c r="B12" s="323"/>
      <c r="C12" s="275" t="s">
        <v>55</v>
      </c>
      <c r="D12" s="334">
        <v>0</v>
      </c>
      <c r="E12" s="330">
        <v>0</v>
      </c>
      <c r="F12" s="330">
        <v>0</v>
      </c>
      <c r="G12" s="330">
        <v>0</v>
      </c>
      <c r="H12" s="330">
        <v>0</v>
      </c>
      <c r="I12" s="329">
        <v>0</v>
      </c>
      <c r="J12" s="333">
        <v>0</v>
      </c>
      <c r="K12" s="332">
        <v>21</v>
      </c>
      <c r="L12" s="271">
        <v>0</v>
      </c>
      <c r="M12" s="331">
        <v>0</v>
      </c>
      <c r="N12" s="330">
        <v>0</v>
      </c>
      <c r="O12" s="330">
        <v>0</v>
      </c>
      <c r="P12" s="330">
        <v>0</v>
      </c>
      <c r="Q12" s="330">
        <v>0</v>
      </c>
      <c r="R12" s="329">
        <v>0</v>
      </c>
      <c r="S12" s="328">
        <v>0</v>
      </c>
      <c r="T12" s="327">
        <v>7</v>
      </c>
      <c r="U12" s="326">
        <v>0</v>
      </c>
      <c r="V12" s="325">
        <v>0</v>
      </c>
      <c r="W12" s="324">
        <v>28</v>
      </c>
      <c r="X12" s="271">
        <v>0</v>
      </c>
    </row>
    <row r="13" spans="2:24" x14ac:dyDescent="0.15">
      <c r="B13" s="323" t="s">
        <v>65</v>
      </c>
      <c r="C13" s="269" t="s">
        <v>57</v>
      </c>
      <c r="D13" s="322">
        <v>12</v>
      </c>
      <c r="E13" s="318">
        <v>4</v>
      </c>
      <c r="F13" s="318">
        <v>12</v>
      </c>
      <c r="G13" s="318">
        <v>49</v>
      </c>
      <c r="H13" s="318">
        <v>73</v>
      </c>
      <c r="I13" s="317">
        <v>75</v>
      </c>
      <c r="J13" s="321">
        <v>225</v>
      </c>
      <c r="K13" s="320">
        <v>135523</v>
      </c>
      <c r="L13" s="311">
        <v>1.6602347940939915E-3</v>
      </c>
      <c r="M13" s="319">
        <v>19</v>
      </c>
      <c r="N13" s="318">
        <v>12</v>
      </c>
      <c r="O13" s="318">
        <v>18</v>
      </c>
      <c r="P13" s="318">
        <v>11</v>
      </c>
      <c r="Q13" s="318">
        <v>12</v>
      </c>
      <c r="R13" s="317">
        <v>24</v>
      </c>
      <c r="S13" s="316">
        <v>96</v>
      </c>
      <c r="T13" s="315">
        <v>119185</v>
      </c>
      <c r="U13" s="314">
        <v>8.0547048705793519E-4</v>
      </c>
      <c r="V13" s="313">
        <v>321</v>
      </c>
      <c r="W13" s="312">
        <v>254708</v>
      </c>
      <c r="X13" s="311">
        <v>1.2602666582910626E-3</v>
      </c>
    </row>
    <row r="14" spans="2:24" x14ac:dyDescent="0.15">
      <c r="B14" s="323"/>
      <c r="C14" s="275" t="s">
        <v>55</v>
      </c>
      <c r="D14" s="334">
        <v>12</v>
      </c>
      <c r="E14" s="330">
        <v>4</v>
      </c>
      <c r="F14" s="330">
        <v>19</v>
      </c>
      <c r="G14" s="330">
        <v>55</v>
      </c>
      <c r="H14" s="330">
        <v>124</v>
      </c>
      <c r="I14" s="329">
        <v>112</v>
      </c>
      <c r="J14" s="333">
        <v>326</v>
      </c>
      <c r="K14" s="332">
        <v>142847</v>
      </c>
      <c r="L14" s="271">
        <v>2.2821620335043789E-3</v>
      </c>
      <c r="M14" s="331">
        <v>25</v>
      </c>
      <c r="N14" s="330">
        <v>12</v>
      </c>
      <c r="O14" s="330">
        <v>20</v>
      </c>
      <c r="P14" s="330">
        <v>11</v>
      </c>
      <c r="Q14" s="330">
        <v>12</v>
      </c>
      <c r="R14" s="329">
        <v>28</v>
      </c>
      <c r="S14" s="328">
        <v>108</v>
      </c>
      <c r="T14" s="327">
        <v>129617</v>
      </c>
      <c r="U14" s="326">
        <v>8.3322403697045917E-4</v>
      </c>
      <c r="V14" s="325">
        <v>434</v>
      </c>
      <c r="W14" s="324">
        <v>272464</v>
      </c>
      <c r="X14" s="271">
        <v>1.5928709847906513E-3</v>
      </c>
    </row>
    <row r="15" spans="2:24" x14ac:dyDescent="0.15">
      <c r="B15" s="323" t="s">
        <v>64</v>
      </c>
      <c r="C15" s="269" t="s">
        <v>57</v>
      </c>
      <c r="D15" s="322">
        <v>2</v>
      </c>
      <c r="E15" s="318">
        <v>0</v>
      </c>
      <c r="F15" s="318">
        <v>4</v>
      </c>
      <c r="G15" s="318">
        <v>23</v>
      </c>
      <c r="H15" s="318">
        <v>2</v>
      </c>
      <c r="I15" s="317">
        <v>8</v>
      </c>
      <c r="J15" s="321">
        <v>39</v>
      </c>
      <c r="K15" s="320">
        <v>29917</v>
      </c>
      <c r="L15" s="311">
        <v>1.3036066450513087E-3</v>
      </c>
      <c r="M15" s="319">
        <v>15</v>
      </c>
      <c r="N15" s="318">
        <v>6</v>
      </c>
      <c r="O15" s="318">
        <v>4</v>
      </c>
      <c r="P15" s="318">
        <v>8</v>
      </c>
      <c r="Q15" s="318">
        <v>17</v>
      </c>
      <c r="R15" s="317">
        <v>7</v>
      </c>
      <c r="S15" s="316">
        <v>57</v>
      </c>
      <c r="T15" s="315">
        <v>25819</v>
      </c>
      <c r="U15" s="314">
        <v>2.2076765172934659E-3</v>
      </c>
      <c r="V15" s="313">
        <v>96</v>
      </c>
      <c r="W15" s="312">
        <v>55736</v>
      </c>
      <c r="X15" s="311">
        <v>1.7224056265250467E-3</v>
      </c>
    </row>
    <row r="16" spans="2:24" x14ac:dyDescent="0.15">
      <c r="B16" s="323"/>
      <c r="C16" s="275" t="s">
        <v>55</v>
      </c>
      <c r="D16" s="334">
        <v>2</v>
      </c>
      <c r="E16" s="330">
        <v>0</v>
      </c>
      <c r="F16" s="330">
        <v>4</v>
      </c>
      <c r="G16" s="330">
        <v>23</v>
      </c>
      <c r="H16" s="330">
        <v>2</v>
      </c>
      <c r="I16" s="329">
        <v>8</v>
      </c>
      <c r="J16" s="333">
        <v>39</v>
      </c>
      <c r="K16" s="332">
        <v>41977</v>
      </c>
      <c r="L16" s="271">
        <v>9.2908021059151438E-4</v>
      </c>
      <c r="M16" s="331">
        <v>15</v>
      </c>
      <c r="N16" s="330">
        <v>6</v>
      </c>
      <c r="O16" s="330">
        <v>4</v>
      </c>
      <c r="P16" s="330">
        <v>8</v>
      </c>
      <c r="Q16" s="330">
        <v>17</v>
      </c>
      <c r="R16" s="329">
        <v>7</v>
      </c>
      <c r="S16" s="328">
        <v>57</v>
      </c>
      <c r="T16" s="327">
        <v>25819</v>
      </c>
      <c r="U16" s="326">
        <v>2.2076765172934659E-3</v>
      </c>
      <c r="V16" s="325">
        <v>96</v>
      </c>
      <c r="W16" s="324">
        <v>67796</v>
      </c>
      <c r="X16" s="271">
        <v>1.4160127441146971E-3</v>
      </c>
    </row>
    <row r="17" spans="2:24" x14ac:dyDescent="0.15">
      <c r="B17" s="323" t="s">
        <v>63</v>
      </c>
      <c r="C17" s="269" t="s">
        <v>57</v>
      </c>
      <c r="D17" s="322">
        <v>8</v>
      </c>
      <c r="E17" s="318">
        <v>8</v>
      </c>
      <c r="F17" s="318">
        <v>3</v>
      </c>
      <c r="G17" s="318">
        <v>7</v>
      </c>
      <c r="H17" s="318">
        <v>11</v>
      </c>
      <c r="I17" s="317">
        <v>0</v>
      </c>
      <c r="J17" s="321">
        <v>37</v>
      </c>
      <c r="K17" s="320">
        <v>4701</v>
      </c>
      <c r="L17" s="311">
        <v>7.8706658157838751E-3</v>
      </c>
      <c r="M17" s="319">
        <v>0</v>
      </c>
      <c r="N17" s="318">
        <v>8</v>
      </c>
      <c r="O17" s="318">
        <v>1</v>
      </c>
      <c r="P17" s="318">
        <v>3</v>
      </c>
      <c r="Q17" s="318">
        <v>3</v>
      </c>
      <c r="R17" s="317">
        <v>0</v>
      </c>
      <c r="S17" s="316">
        <v>15</v>
      </c>
      <c r="T17" s="315">
        <v>4503</v>
      </c>
      <c r="U17" s="314">
        <v>3.3311125916055963E-3</v>
      </c>
      <c r="V17" s="313">
        <v>52</v>
      </c>
      <c r="W17" s="312">
        <v>9204</v>
      </c>
      <c r="X17" s="311">
        <v>5.6497175141242938E-3</v>
      </c>
    </row>
    <row r="18" spans="2:24" x14ac:dyDescent="0.15">
      <c r="B18" s="323"/>
      <c r="C18" s="275" t="s">
        <v>55</v>
      </c>
      <c r="D18" s="334">
        <v>8</v>
      </c>
      <c r="E18" s="330">
        <v>8</v>
      </c>
      <c r="F18" s="330">
        <v>3</v>
      </c>
      <c r="G18" s="330">
        <v>7</v>
      </c>
      <c r="H18" s="330">
        <v>11</v>
      </c>
      <c r="I18" s="329">
        <v>0</v>
      </c>
      <c r="J18" s="333">
        <v>37</v>
      </c>
      <c r="K18" s="332">
        <v>4701</v>
      </c>
      <c r="L18" s="271">
        <v>7.8706658157838751E-3</v>
      </c>
      <c r="M18" s="331">
        <v>0</v>
      </c>
      <c r="N18" s="330">
        <v>8</v>
      </c>
      <c r="O18" s="330">
        <v>1</v>
      </c>
      <c r="P18" s="330">
        <v>3</v>
      </c>
      <c r="Q18" s="330">
        <v>3</v>
      </c>
      <c r="R18" s="329">
        <v>0</v>
      </c>
      <c r="S18" s="328">
        <v>15</v>
      </c>
      <c r="T18" s="327">
        <v>4503</v>
      </c>
      <c r="U18" s="326">
        <v>3.3311125916055963E-3</v>
      </c>
      <c r="V18" s="325">
        <v>52</v>
      </c>
      <c r="W18" s="324">
        <v>9204</v>
      </c>
      <c r="X18" s="271">
        <v>5.6497175141242938E-3</v>
      </c>
    </row>
    <row r="19" spans="2:24" x14ac:dyDescent="0.15">
      <c r="B19" s="323" t="s">
        <v>62</v>
      </c>
      <c r="C19" s="269" t="s">
        <v>57</v>
      </c>
      <c r="D19" s="322">
        <v>0</v>
      </c>
      <c r="E19" s="318">
        <v>0</v>
      </c>
      <c r="F19" s="318">
        <v>0</v>
      </c>
      <c r="G19" s="318">
        <v>0</v>
      </c>
      <c r="H19" s="318">
        <v>0</v>
      </c>
      <c r="I19" s="317">
        <v>0</v>
      </c>
      <c r="J19" s="321">
        <v>0</v>
      </c>
      <c r="K19" s="320">
        <v>13</v>
      </c>
      <c r="L19" s="311">
        <v>0</v>
      </c>
      <c r="M19" s="319">
        <v>0</v>
      </c>
      <c r="N19" s="318">
        <v>0</v>
      </c>
      <c r="O19" s="318">
        <v>0</v>
      </c>
      <c r="P19" s="318">
        <v>0</v>
      </c>
      <c r="Q19" s="318">
        <v>0</v>
      </c>
      <c r="R19" s="317">
        <v>0</v>
      </c>
      <c r="S19" s="316">
        <v>0</v>
      </c>
      <c r="T19" s="315">
        <v>6</v>
      </c>
      <c r="U19" s="314">
        <v>0</v>
      </c>
      <c r="V19" s="313">
        <v>0</v>
      </c>
      <c r="W19" s="312">
        <v>19</v>
      </c>
      <c r="X19" s="311">
        <v>0</v>
      </c>
    </row>
    <row r="20" spans="2:24" x14ac:dyDescent="0.15">
      <c r="B20" s="323"/>
      <c r="C20" s="275" t="s">
        <v>55</v>
      </c>
      <c r="D20" s="334">
        <v>0</v>
      </c>
      <c r="E20" s="330">
        <v>0</v>
      </c>
      <c r="F20" s="330">
        <v>0</v>
      </c>
      <c r="G20" s="330">
        <v>0</v>
      </c>
      <c r="H20" s="330">
        <v>0</v>
      </c>
      <c r="I20" s="329">
        <v>0</v>
      </c>
      <c r="J20" s="333">
        <v>0</v>
      </c>
      <c r="K20" s="332">
        <v>13</v>
      </c>
      <c r="L20" s="271">
        <v>0</v>
      </c>
      <c r="M20" s="331">
        <v>0</v>
      </c>
      <c r="N20" s="330">
        <v>0</v>
      </c>
      <c r="O20" s="330">
        <v>0</v>
      </c>
      <c r="P20" s="330">
        <v>0</v>
      </c>
      <c r="Q20" s="330">
        <v>0</v>
      </c>
      <c r="R20" s="329">
        <v>0</v>
      </c>
      <c r="S20" s="328">
        <v>0</v>
      </c>
      <c r="T20" s="327">
        <v>6</v>
      </c>
      <c r="U20" s="326">
        <v>0</v>
      </c>
      <c r="V20" s="325">
        <v>0</v>
      </c>
      <c r="W20" s="324">
        <v>19</v>
      </c>
      <c r="X20" s="271">
        <v>0</v>
      </c>
    </row>
    <row r="21" spans="2:24" x14ac:dyDescent="0.15">
      <c r="B21" s="323" t="s">
        <v>61</v>
      </c>
      <c r="C21" s="269" t="s">
        <v>57</v>
      </c>
      <c r="D21" s="322">
        <v>0</v>
      </c>
      <c r="E21" s="318">
        <v>0</v>
      </c>
      <c r="F21" s="318">
        <v>0</v>
      </c>
      <c r="G21" s="318">
        <v>0</v>
      </c>
      <c r="H21" s="318">
        <v>0</v>
      </c>
      <c r="I21" s="317">
        <v>0</v>
      </c>
      <c r="J21" s="321">
        <v>0</v>
      </c>
      <c r="K21" s="320">
        <v>0</v>
      </c>
      <c r="L21" s="311" t="s">
        <v>53</v>
      </c>
      <c r="M21" s="319">
        <v>0</v>
      </c>
      <c r="N21" s="318">
        <v>0</v>
      </c>
      <c r="O21" s="318">
        <v>0</v>
      </c>
      <c r="P21" s="318">
        <v>0</v>
      </c>
      <c r="Q21" s="318">
        <v>0</v>
      </c>
      <c r="R21" s="317">
        <v>0</v>
      </c>
      <c r="S21" s="316">
        <v>0</v>
      </c>
      <c r="T21" s="315">
        <v>0</v>
      </c>
      <c r="U21" s="314" t="s">
        <v>53</v>
      </c>
      <c r="V21" s="313">
        <v>0</v>
      </c>
      <c r="W21" s="312">
        <v>0</v>
      </c>
      <c r="X21" s="311" t="s">
        <v>53</v>
      </c>
    </row>
    <row r="22" spans="2:24" x14ac:dyDescent="0.15">
      <c r="B22" s="323"/>
      <c r="C22" s="275" t="s">
        <v>55</v>
      </c>
      <c r="D22" s="334">
        <v>0</v>
      </c>
      <c r="E22" s="330">
        <v>0</v>
      </c>
      <c r="F22" s="330">
        <v>0</v>
      </c>
      <c r="G22" s="330">
        <v>0</v>
      </c>
      <c r="H22" s="330">
        <v>0</v>
      </c>
      <c r="I22" s="329">
        <v>0</v>
      </c>
      <c r="J22" s="333">
        <v>0</v>
      </c>
      <c r="K22" s="332">
        <v>0</v>
      </c>
      <c r="L22" s="271" t="s">
        <v>53</v>
      </c>
      <c r="M22" s="331">
        <v>0</v>
      </c>
      <c r="N22" s="330">
        <v>0</v>
      </c>
      <c r="O22" s="330">
        <v>0</v>
      </c>
      <c r="P22" s="330">
        <v>0</v>
      </c>
      <c r="Q22" s="330">
        <v>0</v>
      </c>
      <c r="R22" s="329">
        <v>0</v>
      </c>
      <c r="S22" s="328">
        <v>0</v>
      </c>
      <c r="T22" s="327">
        <v>0</v>
      </c>
      <c r="U22" s="326" t="s">
        <v>53</v>
      </c>
      <c r="V22" s="325">
        <v>0</v>
      </c>
      <c r="W22" s="324">
        <v>0</v>
      </c>
      <c r="X22" s="271" t="s">
        <v>53</v>
      </c>
    </row>
    <row r="23" spans="2:24" x14ac:dyDescent="0.15">
      <c r="B23" s="323" t="s">
        <v>60</v>
      </c>
      <c r="C23" s="269" t="s">
        <v>57</v>
      </c>
      <c r="D23" s="322">
        <v>0</v>
      </c>
      <c r="E23" s="318">
        <v>0</v>
      </c>
      <c r="F23" s="318">
        <v>0</v>
      </c>
      <c r="G23" s="318">
        <v>0</v>
      </c>
      <c r="H23" s="318">
        <v>0</v>
      </c>
      <c r="I23" s="317">
        <v>0</v>
      </c>
      <c r="J23" s="321">
        <v>0</v>
      </c>
      <c r="K23" s="320">
        <v>15</v>
      </c>
      <c r="L23" s="311">
        <v>0</v>
      </c>
      <c r="M23" s="319">
        <v>0</v>
      </c>
      <c r="N23" s="318">
        <v>0</v>
      </c>
      <c r="O23" s="318">
        <v>0</v>
      </c>
      <c r="P23" s="318">
        <v>0</v>
      </c>
      <c r="Q23" s="318">
        <v>0</v>
      </c>
      <c r="R23" s="317">
        <v>0</v>
      </c>
      <c r="S23" s="316">
        <v>0</v>
      </c>
      <c r="T23" s="315">
        <v>11</v>
      </c>
      <c r="U23" s="314">
        <v>0</v>
      </c>
      <c r="V23" s="313">
        <v>0</v>
      </c>
      <c r="W23" s="312">
        <v>26</v>
      </c>
      <c r="X23" s="311">
        <v>0</v>
      </c>
    </row>
    <row r="24" spans="2:24" ht="14.25" thickBot="1" x14ac:dyDescent="0.2">
      <c r="B24" s="310"/>
      <c r="C24" s="309" t="s">
        <v>55</v>
      </c>
      <c r="D24" s="291">
        <v>0</v>
      </c>
      <c r="E24" s="290">
        <v>0</v>
      </c>
      <c r="F24" s="290">
        <v>0</v>
      </c>
      <c r="G24" s="290">
        <v>0</v>
      </c>
      <c r="H24" s="290">
        <v>0</v>
      </c>
      <c r="I24" s="289">
        <v>0</v>
      </c>
      <c r="J24" s="282">
        <v>0</v>
      </c>
      <c r="K24" s="308">
        <v>20</v>
      </c>
      <c r="L24" s="259">
        <v>0</v>
      </c>
      <c r="M24" s="307">
        <v>0</v>
      </c>
      <c r="N24" s="290">
        <v>0</v>
      </c>
      <c r="O24" s="290">
        <v>0</v>
      </c>
      <c r="P24" s="290">
        <v>0</v>
      </c>
      <c r="Q24" s="290">
        <v>0</v>
      </c>
      <c r="R24" s="289">
        <v>0</v>
      </c>
      <c r="S24" s="285">
        <v>0</v>
      </c>
      <c r="T24" s="306">
        <v>13</v>
      </c>
      <c r="U24" s="284">
        <v>0</v>
      </c>
      <c r="V24" s="283">
        <v>0</v>
      </c>
      <c r="W24" s="305">
        <v>33</v>
      </c>
      <c r="X24" s="259">
        <v>0</v>
      </c>
    </row>
    <row r="25" spans="2:24" x14ac:dyDescent="0.15">
      <c r="B25" s="304" t="s">
        <v>59</v>
      </c>
      <c r="C25" s="280" t="s">
        <v>57</v>
      </c>
      <c r="D25" s="303">
        <v>103</v>
      </c>
      <c r="E25" s="302">
        <v>43</v>
      </c>
      <c r="F25" s="302">
        <v>46</v>
      </c>
      <c r="G25" s="302">
        <v>140</v>
      </c>
      <c r="H25" s="302">
        <v>164</v>
      </c>
      <c r="I25" s="301">
        <v>114</v>
      </c>
      <c r="J25" s="294">
        <v>610</v>
      </c>
      <c r="K25" s="294">
        <v>382769</v>
      </c>
      <c r="L25" s="293">
        <v>1.5936504784870248E-3</v>
      </c>
      <c r="M25" s="300">
        <v>55</v>
      </c>
      <c r="N25" s="299">
        <v>69</v>
      </c>
      <c r="O25" s="299">
        <v>66</v>
      </c>
      <c r="P25" s="299">
        <v>67</v>
      </c>
      <c r="Q25" s="299">
        <v>43</v>
      </c>
      <c r="R25" s="298">
        <v>43</v>
      </c>
      <c r="S25" s="297">
        <v>343</v>
      </c>
      <c r="T25" s="294">
        <v>378121</v>
      </c>
      <c r="U25" s="296">
        <v>9.0711703396531801E-4</v>
      </c>
      <c r="V25" s="295">
        <v>953</v>
      </c>
      <c r="W25" s="294">
        <v>760890</v>
      </c>
      <c r="X25" s="293">
        <v>1.2524806476626057E-3</v>
      </c>
    </row>
    <row r="26" spans="2:24" ht="14.25" thickBot="1" x14ac:dyDescent="0.2">
      <c r="B26" s="292"/>
      <c r="C26" s="263" t="s">
        <v>55</v>
      </c>
      <c r="D26" s="291">
        <v>121</v>
      </c>
      <c r="E26" s="290">
        <v>60</v>
      </c>
      <c r="F26" s="290">
        <v>144</v>
      </c>
      <c r="G26" s="290">
        <v>265</v>
      </c>
      <c r="H26" s="290">
        <v>279</v>
      </c>
      <c r="I26" s="289">
        <v>178</v>
      </c>
      <c r="J26" s="282">
        <v>1047</v>
      </c>
      <c r="K26" s="282">
        <v>417770</v>
      </c>
      <c r="L26" s="259">
        <v>2.5061636785791226E-3</v>
      </c>
      <c r="M26" s="288">
        <v>117</v>
      </c>
      <c r="N26" s="287">
        <v>134</v>
      </c>
      <c r="O26" s="287">
        <v>151</v>
      </c>
      <c r="P26" s="287">
        <v>158</v>
      </c>
      <c r="Q26" s="287">
        <v>109</v>
      </c>
      <c r="R26" s="286">
        <v>175</v>
      </c>
      <c r="S26" s="285">
        <v>844</v>
      </c>
      <c r="T26" s="282">
        <v>402287</v>
      </c>
      <c r="U26" s="284">
        <v>2.0980046583657934E-3</v>
      </c>
      <c r="V26" s="283">
        <v>1891</v>
      </c>
      <c r="W26" s="282">
        <v>820057</v>
      </c>
      <c r="X26" s="259">
        <v>2.3059372702141437E-3</v>
      </c>
    </row>
    <row r="27" spans="2:24" ht="13.5" customHeight="1" x14ac:dyDescent="0.15">
      <c r="B27" s="281" t="s">
        <v>58</v>
      </c>
      <c r="C27" s="280" t="s">
        <v>57</v>
      </c>
      <c r="D27" s="279">
        <v>52693</v>
      </c>
      <c r="E27" s="277">
        <v>66893</v>
      </c>
      <c r="F27" s="277">
        <v>68463</v>
      </c>
      <c r="G27" s="277">
        <v>84548</v>
      </c>
      <c r="H27" s="277">
        <v>68129</v>
      </c>
      <c r="I27" s="276">
        <v>42043</v>
      </c>
      <c r="J27" s="258"/>
      <c r="M27" s="278">
        <v>64550</v>
      </c>
      <c r="N27" s="277">
        <v>58956</v>
      </c>
      <c r="O27" s="277">
        <v>104508</v>
      </c>
      <c r="P27" s="277">
        <v>109084</v>
      </c>
      <c r="Q27" s="277">
        <v>39792</v>
      </c>
      <c r="R27" s="276">
        <v>1231</v>
      </c>
      <c r="S27" s="258"/>
    </row>
    <row r="28" spans="2:24" x14ac:dyDescent="0.15">
      <c r="B28" s="270"/>
      <c r="C28" s="275" t="s">
        <v>56</v>
      </c>
      <c r="D28" s="274">
        <v>1.9547188431100907E-3</v>
      </c>
      <c r="E28" s="272">
        <v>6.4281763413212144E-4</v>
      </c>
      <c r="F28" s="272">
        <v>6.7189576851730127E-4</v>
      </c>
      <c r="G28" s="272">
        <v>1.6558641245209822E-3</v>
      </c>
      <c r="H28" s="272">
        <v>2.4071981094688018E-3</v>
      </c>
      <c r="I28" s="271">
        <v>2.7115096448873774E-3</v>
      </c>
      <c r="K28" s="258"/>
      <c r="M28" s="273">
        <v>8.5205267234701786E-4</v>
      </c>
      <c r="N28" s="272">
        <v>1.1703643395074292E-3</v>
      </c>
      <c r="O28" s="272">
        <v>6.3153060052818918E-4</v>
      </c>
      <c r="P28" s="272">
        <v>6.1420556635253566E-4</v>
      </c>
      <c r="Q28" s="272">
        <v>1.0806192199437072E-3</v>
      </c>
      <c r="R28" s="271">
        <v>3.4930950446791224E-2</v>
      </c>
      <c r="T28" s="258"/>
      <c r="W28" s="258"/>
    </row>
    <row r="29" spans="2:24" x14ac:dyDescent="0.15">
      <c r="B29" s="270"/>
      <c r="C29" s="269" t="s">
        <v>55</v>
      </c>
      <c r="D29" s="268">
        <v>56529</v>
      </c>
      <c r="E29" s="266">
        <v>72571</v>
      </c>
      <c r="F29" s="266">
        <v>74386</v>
      </c>
      <c r="G29" s="266">
        <v>92796</v>
      </c>
      <c r="H29" s="266">
        <v>75798</v>
      </c>
      <c r="I29" s="265">
        <v>45690</v>
      </c>
      <c r="J29" s="258"/>
      <c r="K29" s="258"/>
      <c r="M29" s="267">
        <v>68224</v>
      </c>
      <c r="N29" s="266">
        <v>62276</v>
      </c>
      <c r="O29" s="266">
        <v>111518</v>
      </c>
      <c r="P29" s="266">
        <v>116224</v>
      </c>
      <c r="Q29" s="266">
        <v>42671</v>
      </c>
      <c r="R29" s="265">
        <v>1374</v>
      </c>
      <c r="S29" s="258"/>
      <c r="T29" s="258"/>
      <c r="W29" s="258"/>
    </row>
    <row r="30" spans="2:24" ht="14.25" thickBot="1" x14ac:dyDescent="0.2">
      <c r="B30" s="264"/>
      <c r="C30" s="263" t="s">
        <v>54</v>
      </c>
      <c r="D30" s="262">
        <v>2.1404942595835766E-3</v>
      </c>
      <c r="E30" s="260">
        <v>8.2677653608190596E-4</v>
      </c>
      <c r="F30" s="260">
        <v>1.9358481434678569E-3</v>
      </c>
      <c r="G30" s="260">
        <v>2.8557265399370662E-3</v>
      </c>
      <c r="H30" s="260">
        <v>3.6808359059605795E-3</v>
      </c>
      <c r="I30" s="259">
        <v>3.8958196541912893E-3</v>
      </c>
      <c r="M30" s="261">
        <v>1.7149390243902439E-3</v>
      </c>
      <c r="N30" s="260">
        <v>2.15171173485773E-3</v>
      </c>
      <c r="O30" s="260">
        <v>1.3540415000269015E-3</v>
      </c>
      <c r="P30" s="260">
        <v>1.3594438325991189E-3</v>
      </c>
      <c r="Q30" s="260">
        <v>2.5544280658995572E-3</v>
      </c>
      <c r="R30" s="259">
        <v>0.12736535662299855</v>
      </c>
    </row>
    <row r="32" spans="2:24" x14ac:dyDescent="0.15">
      <c r="I32" s="258"/>
      <c r="R32" s="258"/>
    </row>
    <row r="33" spans="9:18" x14ac:dyDescent="0.15">
      <c r="I33" s="258"/>
      <c r="R33" s="258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2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&amp;L&amp;"-,太字"&amp;16令和２年（２０２０年）度胆振管内訪日外国人宿泊者数調査結果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62"/>
  <sheetViews>
    <sheetView tabSelected="1" view="pageBreakPreview" zoomScale="70" zoomScaleNormal="70" zoomScaleSheetLayoutView="70" zoomScalePageLayoutView="70" workbookViewId="0">
      <selection activeCell="I18" sqref="I18"/>
    </sheetView>
  </sheetViews>
  <sheetFormatPr defaultRowHeight="13.5" x14ac:dyDescent="0.15"/>
  <cols>
    <col min="1" max="2" width="3.125" customWidth="1"/>
    <col min="4" max="4" width="10" customWidth="1"/>
    <col min="5" max="5" width="12.125" bestFit="1" customWidth="1"/>
    <col min="6" max="6" width="9.125" bestFit="1" customWidth="1"/>
    <col min="7" max="7" width="9.375" bestFit="1" customWidth="1"/>
    <col min="8" max="9" width="9.125" bestFit="1" customWidth="1"/>
    <col min="10" max="10" width="9.375" bestFit="1" customWidth="1"/>
    <col min="11" max="21" width="9.125" bestFit="1" customWidth="1"/>
    <col min="22" max="22" width="11" bestFit="1" customWidth="1"/>
    <col min="24" max="24" width="10.125" customWidth="1"/>
    <col min="25" max="25" width="9.875" bestFit="1" customWidth="1"/>
  </cols>
  <sheetData>
    <row r="1" spans="2:26" ht="14.25" thickBot="1" x14ac:dyDescent="0.2">
      <c r="B1" t="s">
        <v>138</v>
      </c>
      <c r="Z1" s="354" t="s">
        <v>92</v>
      </c>
    </row>
    <row r="2" spans="2:26" ht="13.5" customHeight="1" x14ac:dyDescent="0.15">
      <c r="B2" s="551" t="s">
        <v>137</v>
      </c>
      <c r="C2" s="443"/>
      <c r="D2" s="558" t="s">
        <v>90</v>
      </c>
      <c r="E2" s="555" t="s">
        <v>136</v>
      </c>
      <c r="F2" s="443"/>
      <c r="G2" s="443"/>
      <c r="H2" s="443"/>
      <c r="I2" s="443"/>
      <c r="J2" s="443"/>
      <c r="K2" s="443"/>
      <c r="L2" s="443"/>
      <c r="M2" s="443"/>
      <c r="N2" s="443"/>
      <c r="O2" s="554"/>
      <c r="P2" s="557" t="s">
        <v>135</v>
      </c>
      <c r="Q2" s="443"/>
      <c r="R2" s="443"/>
      <c r="S2" s="556"/>
      <c r="T2" s="555" t="s">
        <v>134</v>
      </c>
      <c r="U2" s="554"/>
      <c r="V2" s="553" t="s">
        <v>133</v>
      </c>
      <c r="W2" s="552" t="s">
        <v>132</v>
      </c>
      <c r="X2" s="304" t="s">
        <v>131</v>
      </c>
      <c r="Y2" s="551" t="s">
        <v>72</v>
      </c>
      <c r="Z2" s="550" t="s">
        <v>130</v>
      </c>
    </row>
    <row r="3" spans="2:26" ht="14.25" thickBot="1" x14ac:dyDescent="0.2">
      <c r="B3" s="539"/>
      <c r="C3" s="549"/>
      <c r="D3" s="548"/>
      <c r="E3" s="543" t="s">
        <v>129</v>
      </c>
      <c r="F3" s="545" t="s">
        <v>128</v>
      </c>
      <c r="G3" s="545" t="s">
        <v>127</v>
      </c>
      <c r="H3" s="545" t="s">
        <v>126</v>
      </c>
      <c r="I3" s="547" t="s">
        <v>125</v>
      </c>
      <c r="J3" s="545" t="s">
        <v>124</v>
      </c>
      <c r="K3" s="545" t="s">
        <v>123</v>
      </c>
      <c r="L3" s="545" t="s">
        <v>122</v>
      </c>
      <c r="M3" s="547" t="s">
        <v>121</v>
      </c>
      <c r="N3" s="545" t="s">
        <v>120</v>
      </c>
      <c r="O3" s="542" t="s">
        <v>119</v>
      </c>
      <c r="P3" s="546" t="s">
        <v>118</v>
      </c>
      <c r="Q3" s="545" t="s">
        <v>117</v>
      </c>
      <c r="R3" s="545" t="s">
        <v>116</v>
      </c>
      <c r="S3" s="544" t="s">
        <v>115</v>
      </c>
      <c r="T3" s="543" t="s">
        <v>114</v>
      </c>
      <c r="U3" s="542" t="s">
        <v>113</v>
      </c>
      <c r="V3" s="541" t="s">
        <v>112</v>
      </c>
      <c r="W3" s="540"/>
      <c r="X3" s="292"/>
      <c r="Y3" s="539"/>
      <c r="Z3" s="538"/>
    </row>
    <row r="4" spans="2:26" x14ac:dyDescent="0.15">
      <c r="B4" s="444" t="s">
        <v>111</v>
      </c>
      <c r="C4" s="443" t="s">
        <v>110</v>
      </c>
      <c r="D4" s="537" t="s">
        <v>57</v>
      </c>
      <c r="E4" s="338">
        <v>38</v>
      </c>
      <c r="F4" s="302">
        <v>5</v>
      </c>
      <c r="G4" s="302">
        <v>8</v>
      </c>
      <c r="H4" s="302">
        <v>16</v>
      </c>
      <c r="I4" s="302">
        <v>0</v>
      </c>
      <c r="J4" s="302">
        <v>0</v>
      </c>
      <c r="K4" s="302">
        <v>2</v>
      </c>
      <c r="L4" s="302">
        <v>0</v>
      </c>
      <c r="M4" s="302">
        <v>0</v>
      </c>
      <c r="N4" s="302">
        <v>0</v>
      </c>
      <c r="O4" s="301">
        <v>3</v>
      </c>
      <c r="P4" s="536">
        <v>0</v>
      </c>
      <c r="Q4" s="302">
        <v>0</v>
      </c>
      <c r="R4" s="302">
        <v>3</v>
      </c>
      <c r="S4" s="535">
        <v>0</v>
      </c>
      <c r="T4" s="303">
        <v>3</v>
      </c>
      <c r="U4" s="301">
        <v>3</v>
      </c>
      <c r="V4" s="534">
        <v>0</v>
      </c>
      <c r="W4" s="533">
        <v>22</v>
      </c>
      <c r="X4" s="297">
        <v>103</v>
      </c>
      <c r="Y4" s="278">
        <v>52693</v>
      </c>
      <c r="Z4" s="293">
        <v>1.9547188431100907E-3</v>
      </c>
    </row>
    <row r="5" spans="2:26" x14ac:dyDescent="0.15">
      <c r="B5" s="384"/>
      <c r="C5" s="412"/>
      <c r="D5" s="390" t="s">
        <v>55</v>
      </c>
      <c r="E5" s="331">
        <v>42</v>
      </c>
      <c r="F5" s="330">
        <v>5</v>
      </c>
      <c r="G5" s="330">
        <v>9</v>
      </c>
      <c r="H5" s="330">
        <v>16</v>
      </c>
      <c r="I5" s="330">
        <v>0</v>
      </c>
      <c r="J5" s="330">
        <v>0</v>
      </c>
      <c r="K5" s="330">
        <v>2</v>
      </c>
      <c r="L5" s="330">
        <v>0</v>
      </c>
      <c r="M5" s="330">
        <v>0</v>
      </c>
      <c r="N5" s="330">
        <v>0</v>
      </c>
      <c r="O5" s="329">
        <v>12</v>
      </c>
      <c r="P5" s="497">
        <v>0</v>
      </c>
      <c r="Q5" s="330">
        <v>0</v>
      </c>
      <c r="R5" s="330">
        <v>3</v>
      </c>
      <c r="S5" s="496">
        <v>0</v>
      </c>
      <c r="T5" s="334">
        <v>3</v>
      </c>
      <c r="U5" s="329">
        <v>3</v>
      </c>
      <c r="V5" s="495">
        <v>0</v>
      </c>
      <c r="W5" s="494">
        <v>26</v>
      </c>
      <c r="X5" s="328">
        <v>121</v>
      </c>
      <c r="Y5" s="493">
        <v>56529</v>
      </c>
      <c r="Z5" s="271">
        <v>2.1404942595835766E-3</v>
      </c>
    </row>
    <row r="6" spans="2:26" x14ac:dyDescent="0.15">
      <c r="B6" s="384"/>
      <c r="C6" s="412" t="s">
        <v>88</v>
      </c>
      <c r="D6" s="382" t="s">
        <v>57</v>
      </c>
      <c r="E6" s="319">
        <v>15</v>
      </c>
      <c r="F6" s="318">
        <v>0</v>
      </c>
      <c r="G6" s="318">
        <v>0</v>
      </c>
      <c r="H6" s="318">
        <v>2</v>
      </c>
      <c r="I6" s="318">
        <v>6</v>
      </c>
      <c r="J6" s="318">
        <v>0</v>
      </c>
      <c r="K6" s="318">
        <v>0</v>
      </c>
      <c r="L6" s="318">
        <v>0</v>
      </c>
      <c r="M6" s="318">
        <v>0</v>
      </c>
      <c r="N6" s="318">
        <v>0</v>
      </c>
      <c r="O6" s="317">
        <v>0</v>
      </c>
      <c r="P6" s="492">
        <v>0</v>
      </c>
      <c r="Q6" s="318">
        <v>0</v>
      </c>
      <c r="R6" s="318">
        <v>0</v>
      </c>
      <c r="S6" s="491">
        <v>0</v>
      </c>
      <c r="T6" s="322">
        <v>8</v>
      </c>
      <c r="U6" s="317">
        <v>0</v>
      </c>
      <c r="V6" s="490">
        <v>0</v>
      </c>
      <c r="W6" s="489">
        <v>12</v>
      </c>
      <c r="X6" s="316">
        <v>43</v>
      </c>
      <c r="Y6" s="267">
        <v>66893</v>
      </c>
      <c r="Z6" s="311">
        <v>6.4281763413212144E-4</v>
      </c>
    </row>
    <row r="7" spans="2:26" x14ac:dyDescent="0.15">
      <c r="B7" s="384"/>
      <c r="C7" s="412"/>
      <c r="D7" s="390" t="s">
        <v>55</v>
      </c>
      <c r="E7" s="331">
        <v>17</v>
      </c>
      <c r="F7" s="330">
        <v>0</v>
      </c>
      <c r="G7" s="330">
        <v>0</v>
      </c>
      <c r="H7" s="330">
        <v>2</v>
      </c>
      <c r="I7" s="330">
        <v>7</v>
      </c>
      <c r="J7" s="330">
        <v>0</v>
      </c>
      <c r="K7" s="330">
        <v>0</v>
      </c>
      <c r="L7" s="330">
        <v>0</v>
      </c>
      <c r="M7" s="330">
        <v>0</v>
      </c>
      <c r="N7" s="330">
        <v>0</v>
      </c>
      <c r="O7" s="329">
        <v>0</v>
      </c>
      <c r="P7" s="497">
        <v>0</v>
      </c>
      <c r="Q7" s="330">
        <v>0</v>
      </c>
      <c r="R7" s="330">
        <v>0</v>
      </c>
      <c r="S7" s="496">
        <v>0</v>
      </c>
      <c r="T7" s="334">
        <v>8</v>
      </c>
      <c r="U7" s="329">
        <v>0</v>
      </c>
      <c r="V7" s="495">
        <v>0</v>
      </c>
      <c r="W7" s="494">
        <v>26</v>
      </c>
      <c r="X7" s="328">
        <v>60</v>
      </c>
      <c r="Y7" s="493">
        <v>72571</v>
      </c>
      <c r="Z7" s="271">
        <v>8.2677653608190596E-4</v>
      </c>
    </row>
    <row r="8" spans="2:26" x14ac:dyDescent="0.15">
      <c r="B8" s="384"/>
      <c r="C8" s="412" t="s">
        <v>109</v>
      </c>
      <c r="D8" s="382" t="s">
        <v>57</v>
      </c>
      <c r="E8" s="319">
        <v>6</v>
      </c>
      <c r="F8" s="318">
        <v>3</v>
      </c>
      <c r="G8" s="318">
        <v>6</v>
      </c>
      <c r="H8" s="318">
        <v>1</v>
      </c>
      <c r="I8" s="318">
        <v>0</v>
      </c>
      <c r="J8" s="318">
        <v>0</v>
      </c>
      <c r="K8" s="318">
        <v>4</v>
      </c>
      <c r="L8" s="318">
        <v>0</v>
      </c>
      <c r="M8" s="318">
        <v>0</v>
      </c>
      <c r="N8" s="318">
        <v>4</v>
      </c>
      <c r="O8" s="317">
        <v>8</v>
      </c>
      <c r="P8" s="492">
        <v>6</v>
      </c>
      <c r="Q8" s="318">
        <v>0</v>
      </c>
      <c r="R8" s="318">
        <v>0</v>
      </c>
      <c r="S8" s="491">
        <v>0</v>
      </c>
      <c r="T8" s="322">
        <v>1</v>
      </c>
      <c r="U8" s="317">
        <v>0</v>
      </c>
      <c r="V8" s="490">
        <v>0</v>
      </c>
      <c r="W8" s="489">
        <v>7</v>
      </c>
      <c r="X8" s="316">
        <v>46</v>
      </c>
      <c r="Y8" s="267">
        <v>68463</v>
      </c>
      <c r="Z8" s="311">
        <v>6.7189576851730127E-4</v>
      </c>
    </row>
    <row r="9" spans="2:26" x14ac:dyDescent="0.15">
      <c r="B9" s="384"/>
      <c r="C9" s="412"/>
      <c r="D9" s="390" t="s">
        <v>55</v>
      </c>
      <c r="E9" s="331">
        <v>9</v>
      </c>
      <c r="F9" s="330">
        <v>3</v>
      </c>
      <c r="G9" s="330">
        <v>6</v>
      </c>
      <c r="H9" s="330">
        <v>2</v>
      </c>
      <c r="I9" s="330">
        <v>0</v>
      </c>
      <c r="J9" s="330">
        <v>0</v>
      </c>
      <c r="K9" s="330">
        <v>4</v>
      </c>
      <c r="L9" s="330">
        <v>0</v>
      </c>
      <c r="M9" s="330">
        <v>0</v>
      </c>
      <c r="N9" s="330">
        <v>20</v>
      </c>
      <c r="O9" s="329">
        <v>69</v>
      </c>
      <c r="P9" s="497">
        <v>6</v>
      </c>
      <c r="Q9" s="330">
        <v>0</v>
      </c>
      <c r="R9" s="330">
        <v>0</v>
      </c>
      <c r="S9" s="496">
        <v>0</v>
      </c>
      <c r="T9" s="334">
        <v>8</v>
      </c>
      <c r="U9" s="329">
        <v>0</v>
      </c>
      <c r="V9" s="495">
        <v>0</v>
      </c>
      <c r="W9" s="494">
        <v>17</v>
      </c>
      <c r="X9" s="328">
        <v>144</v>
      </c>
      <c r="Y9" s="493">
        <v>74386</v>
      </c>
      <c r="Z9" s="271">
        <v>1.9358481434678569E-3</v>
      </c>
    </row>
    <row r="10" spans="2:26" x14ac:dyDescent="0.15">
      <c r="B10" s="384"/>
      <c r="C10" s="412" t="s">
        <v>108</v>
      </c>
      <c r="D10" s="382" t="s">
        <v>57</v>
      </c>
      <c r="E10" s="319">
        <v>26</v>
      </c>
      <c r="F10" s="318">
        <v>1</v>
      </c>
      <c r="G10" s="318">
        <v>13</v>
      </c>
      <c r="H10" s="318">
        <v>1</v>
      </c>
      <c r="I10" s="318">
        <v>0</v>
      </c>
      <c r="J10" s="318">
        <v>1</v>
      </c>
      <c r="K10" s="318">
        <v>0</v>
      </c>
      <c r="L10" s="318">
        <v>0</v>
      </c>
      <c r="M10" s="318">
        <v>0</v>
      </c>
      <c r="N10" s="318">
        <v>4</v>
      </c>
      <c r="O10" s="317">
        <v>7</v>
      </c>
      <c r="P10" s="492">
        <v>10</v>
      </c>
      <c r="Q10" s="318">
        <v>2</v>
      </c>
      <c r="R10" s="318">
        <v>4</v>
      </c>
      <c r="S10" s="491">
        <v>2</v>
      </c>
      <c r="T10" s="322">
        <v>24</v>
      </c>
      <c r="U10" s="317">
        <v>4</v>
      </c>
      <c r="V10" s="490">
        <v>0</v>
      </c>
      <c r="W10" s="489">
        <v>41</v>
      </c>
      <c r="X10" s="316">
        <v>140</v>
      </c>
      <c r="Y10" s="267">
        <v>84548</v>
      </c>
      <c r="Z10" s="311">
        <v>1.6558641245209822E-3</v>
      </c>
    </row>
    <row r="11" spans="2:26" x14ac:dyDescent="0.15">
      <c r="B11" s="384"/>
      <c r="C11" s="412"/>
      <c r="D11" s="390" t="s">
        <v>55</v>
      </c>
      <c r="E11" s="331">
        <v>36</v>
      </c>
      <c r="F11" s="330">
        <v>1</v>
      </c>
      <c r="G11" s="330">
        <v>13</v>
      </c>
      <c r="H11" s="330">
        <v>1</v>
      </c>
      <c r="I11" s="330">
        <v>0</v>
      </c>
      <c r="J11" s="330">
        <v>1</v>
      </c>
      <c r="K11" s="330">
        <v>0</v>
      </c>
      <c r="L11" s="330">
        <v>0</v>
      </c>
      <c r="M11" s="330">
        <v>0</v>
      </c>
      <c r="N11" s="330">
        <v>40</v>
      </c>
      <c r="O11" s="329">
        <v>72</v>
      </c>
      <c r="P11" s="497">
        <v>10</v>
      </c>
      <c r="Q11" s="330">
        <v>2</v>
      </c>
      <c r="R11" s="330">
        <v>4</v>
      </c>
      <c r="S11" s="496">
        <v>2</v>
      </c>
      <c r="T11" s="334">
        <v>24</v>
      </c>
      <c r="U11" s="329">
        <v>4</v>
      </c>
      <c r="V11" s="495">
        <v>0</v>
      </c>
      <c r="W11" s="494">
        <v>55</v>
      </c>
      <c r="X11" s="328">
        <v>265</v>
      </c>
      <c r="Y11" s="493">
        <v>92796</v>
      </c>
      <c r="Z11" s="271">
        <v>2.8557265399370662E-3</v>
      </c>
    </row>
    <row r="12" spans="2:26" x14ac:dyDescent="0.15">
      <c r="B12" s="384"/>
      <c r="C12" s="412" t="s">
        <v>107</v>
      </c>
      <c r="D12" s="382" t="s">
        <v>57</v>
      </c>
      <c r="E12" s="319">
        <v>24</v>
      </c>
      <c r="F12" s="318">
        <v>14</v>
      </c>
      <c r="G12" s="318">
        <v>11</v>
      </c>
      <c r="H12" s="318">
        <v>2</v>
      </c>
      <c r="I12" s="318">
        <v>1</v>
      </c>
      <c r="J12" s="318">
        <v>1</v>
      </c>
      <c r="K12" s="318">
        <v>3</v>
      </c>
      <c r="L12" s="318">
        <v>1</v>
      </c>
      <c r="M12" s="318">
        <v>2</v>
      </c>
      <c r="N12" s="318">
        <v>1</v>
      </c>
      <c r="O12" s="317">
        <v>5</v>
      </c>
      <c r="P12" s="492">
        <v>6</v>
      </c>
      <c r="Q12" s="318">
        <v>9</v>
      </c>
      <c r="R12" s="318">
        <v>9</v>
      </c>
      <c r="S12" s="491">
        <v>3</v>
      </c>
      <c r="T12" s="322">
        <v>30</v>
      </c>
      <c r="U12" s="317">
        <v>2</v>
      </c>
      <c r="V12" s="490">
        <v>8</v>
      </c>
      <c r="W12" s="489">
        <v>32</v>
      </c>
      <c r="X12" s="316">
        <v>164</v>
      </c>
      <c r="Y12" s="267">
        <v>68129</v>
      </c>
      <c r="Z12" s="311">
        <v>2.4071981094688018E-3</v>
      </c>
    </row>
    <row r="13" spans="2:26" x14ac:dyDescent="0.15">
      <c r="B13" s="384"/>
      <c r="C13" s="412"/>
      <c r="D13" s="390" t="s">
        <v>55</v>
      </c>
      <c r="E13" s="331">
        <v>42</v>
      </c>
      <c r="F13" s="330">
        <v>14</v>
      </c>
      <c r="G13" s="330">
        <v>11</v>
      </c>
      <c r="H13" s="330">
        <v>2</v>
      </c>
      <c r="I13" s="330">
        <v>1</v>
      </c>
      <c r="J13" s="330">
        <v>1</v>
      </c>
      <c r="K13" s="330">
        <v>3</v>
      </c>
      <c r="L13" s="330">
        <v>1</v>
      </c>
      <c r="M13" s="330">
        <v>2</v>
      </c>
      <c r="N13" s="330">
        <v>2</v>
      </c>
      <c r="O13" s="329">
        <v>49</v>
      </c>
      <c r="P13" s="497">
        <v>8</v>
      </c>
      <c r="Q13" s="330">
        <v>15</v>
      </c>
      <c r="R13" s="330">
        <v>9</v>
      </c>
      <c r="S13" s="496">
        <v>27</v>
      </c>
      <c r="T13" s="334">
        <v>36</v>
      </c>
      <c r="U13" s="329">
        <v>2</v>
      </c>
      <c r="V13" s="495">
        <v>8</v>
      </c>
      <c r="W13" s="494">
        <v>46</v>
      </c>
      <c r="X13" s="328">
        <v>279</v>
      </c>
      <c r="Y13" s="493">
        <v>75798</v>
      </c>
      <c r="Z13" s="271">
        <v>3.6808359059605795E-3</v>
      </c>
    </row>
    <row r="14" spans="2:26" x14ac:dyDescent="0.15">
      <c r="B14" s="384"/>
      <c r="C14" s="412" t="s">
        <v>106</v>
      </c>
      <c r="D14" s="382" t="s">
        <v>57</v>
      </c>
      <c r="E14" s="319">
        <v>48</v>
      </c>
      <c r="F14" s="318">
        <v>2</v>
      </c>
      <c r="G14" s="318">
        <v>7</v>
      </c>
      <c r="H14" s="318">
        <v>0</v>
      </c>
      <c r="I14" s="318">
        <v>2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7">
        <v>2</v>
      </c>
      <c r="P14" s="492">
        <v>8</v>
      </c>
      <c r="Q14" s="318">
        <v>0</v>
      </c>
      <c r="R14" s="318">
        <v>2</v>
      </c>
      <c r="S14" s="491">
        <v>0</v>
      </c>
      <c r="T14" s="322">
        <v>17</v>
      </c>
      <c r="U14" s="317">
        <v>0</v>
      </c>
      <c r="V14" s="490">
        <v>0</v>
      </c>
      <c r="W14" s="489">
        <v>26</v>
      </c>
      <c r="X14" s="316">
        <v>114</v>
      </c>
      <c r="Y14" s="267">
        <v>42043</v>
      </c>
      <c r="Z14" s="311">
        <v>2.7115096448873774E-3</v>
      </c>
    </row>
    <row r="15" spans="2:26" x14ac:dyDescent="0.15">
      <c r="B15" s="384"/>
      <c r="C15" s="412"/>
      <c r="D15" s="390" t="s">
        <v>55</v>
      </c>
      <c r="E15" s="331">
        <v>60</v>
      </c>
      <c r="F15" s="330">
        <v>2</v>
      </c>
      <c r="G15" s="330">
        <v>8</v>
      </c>
      <c r="H15" s="330">
        <v>0</v>
      </c>
      <c r="I15" s="330">
        <v>4</v>
      </c>
      <c r="J15" s="330">
        <v>0</v>
      </c>
      <c r="K15" s="330">
        <v>0</v>
      </c>
      <c r="L15" s="330">
        <v>0</v>
      </c>
      <c r="M15" s="330">
        <v>0</v>
      </c>
      <c r="N15" s="330">
        <v>0</v>
      </c>
      <c r="O15" s="329">
        <v>28</v>
      </c>
      <c r="P15" s="497">
        <v>14</v>
      </c>
      <c r="Q15" s="330">
        <v>0</v>
      </c>
      <c r="R15" s="330">
        <v>2</v>
      </c>
      <c r="S15" s="496">
        <v>0</v>
      </c>
      <c r="T15" s="334">
        <v>22</v>
      </c>
      <c r="U15" s="329">
        <v>0</v>
      </c>
      <c r="V15" s="495">
        <v>0</v>
      </c>
      <c r="W15" s="494">
        <v>38</v>
      </c>
      <c r="X15" s="328">
        <v>178</v>
      </c>
      <c r="Y15" s="493">
        <v>45690</v>
      </c>
      <c r="Z15" s="271">
        <v>3.8958196541912893E-3</v>
      </c>
    </row>
    <row r="16" spans="2:26" x14ac:dyDescent="0.15">
      <c r="B16" s="384"/>
      <c r="C16" s="412" t="s">
        <v>83</v>
      </c>
      <c r="D16" s="382" t="s">
        <v>57</v>
      </c>
      <c r="E16" s="319">
        <v>157</v>
      </c>
      <c r="F16" s="318">
        <v>25</v>
      </c>
      <c r="G16" s="318">
        <v>45</v>
      </c>
      <c r="H16" s="318">
        <v>22</v>
      </c>
      <c r="I16" s="318">
        <v>9</v>
      </c>
      <c r="J16" s="318">
        <v>2</v>
      </c>
      <c r="K16" s="318">
        <v>9</v>
      </c>
      <c r="L16" s="318">
        <v>1</v>
      </c>
      <c r="M16" s="318">
        <v>2</v>
      </c>
      <c r="N16" s="318">
        <v>9</v>
      </c>
      <c r="O16" s="317">
        <v>25</v>
      </c>
      <c r="P16" s="492">
        <v>30</v>
      </c>
      <c r="Q16" s="318">
        <v>11</v>
      </c>
      <c r="R16" s="318">
        <v>18</v>
      </c>
      <c r="S16" s="491">
        <v>5</v>
      </c>
      <c r="T16" s="322">
        <v>83</v>
      </c>
      <c r="U16" s="317">
        <v>9</v>
      </c>
      <c r="V16" s="490">
        <v>8</v>
      </c>
      <c r="W16" s="489">
        <v>140</v>
      </c>
      <c r="X16" s="316">
        <v>610</v>
      </c>
      <c r="Y16" s="477">
        <v>382769</v>
      </c>
      <c r="Z16" s="311">
        <v>1.5936504784870248E-3</v>
      </c>
    </row>
    <row r="17" spans="2:26" x14ac:dyDescent="0.15">
      <c r="B17" s="384"/>
      <c r="C17" s="412"/>
      <c r="D17" s="390" t="s">
        <v>55</v>
      </c>
      <c r="E17" s="331">
        <v>206</v>
      </c>
      <c r="F17" s="330">
        <v>25</v>
      </c>
      <c r="G17" s="330">
        <v>47</v>
      </c>
      <c r="H17" s="330">
        <v>23</v>
      </c>
      <c r="I17" s="330">
        <v>12</v>
      </c>
      <c r="J17" s="330">
        <v>2</v>
      </c>
      <c r="K17" s="330">
        <v>9</v>
      </c>
      <c r="L17" s="330">
        <v>1</v>
      </c>
      <c r="M17" s="330">
        <v>2</v>
      </c>
      <c r="N17" s="330">
        <v>62</v>
      </c>
      <c r="O17" s="329">
        <v>230</v>
      </c>
      <c r="P17" s="497">
        <v>38</v>
      </c>
      <c r="Q17" s="330">
        <v>17</v>
      </c>
      <c r="R17" s="330">
        <v>18</v>
      </c>
      <c r="S17" s="496">
        <v>29</v>
      </c>
      <c r="T17" s="334">
        <v>101</v>
      </c>
      <c r="U17" s="329">
        <v>9</v>
      </c>
      <c r="V17" s="495">
        <v>8</v>
      </c>
      <c r="W17" s="494">
        <v>208</v>
      </c>
      <c r="X17" s="328">
        <v>1047</v>
      </c>
      <c r="Y17" s="423">
        <v>417770</v>
      </c>
      <c r="Z17" s="271">
        <v>2.5061636785791226E-3</v>
      </c>
    </row>
    <row r="18" spans="2:26" x14ac:dyDescent="0.15">
      <c r="B18" s="384"/>
      <c r="C18" s="412" t="s">
        <v>96</v>
      </c>
      <c r="D18" s="382" t="s">
        <v>57</v>
      </c>
      <c r="E18" s="422">
        <v>0.25737704918032789</v>
      </c>
      <c r="F18" s="420">
        <v>4.0983606557377046E-2</v>
      </c>
      <c r="G18" s="420">
        <v>7.3770491803278687E-2</v>
      </c>
      <c r="H18" s="420">
        <v>3.6065573770491806E-2</v>
      </c>
      <c r="I18" s="420">
        <v>1.4754098360655738E-2</v>
      </c>
      <c r="J18" s="420">
        <v>3.2786885245901639E-3</v>
      </c>
      <c r="K18" s="420">
        <v>1.4754098360655738E-2</v>
      </c>
      <c r="L18" s="420">
        <v>1.639344262295082E-3</v>
      </c>
      <c r="M18" s="420">
        <v>3.2786885245901639E-3</v>
      </c>
      <c r="N18" s="420">
        <v>1.4754098360655738E-2</v>
      </c>
      <c r="O18" s="314">
        <v>4.0983606557377046E-2</v>
      </c>
      <c r="P18" s="421">
        <v>4.9180327868852458E-2</v>
      </c>
      <c r="Q18" s="420">
        <v>1.8032786885245903E-2</v>
      </c>
      <c r="R18" s="420">
        <v>2.9508196721311476E-2</v>
      </c>
      <c r="S18" s="419">
        <v>8.1967213114754103E-3</v>
      </c>
      <c r="T18" s="418">
        <v>0.1360655737704918</v>
      </c>
      <c r="U18" s="314">
        <v>1.4754098360655738E-2</v>
      </c>
      <c r="V18" s="417">
        <v>1.3114754098360656E-2</v>
      </c>
      <c r="W18" s="416">
        <v>0.22950819672131148</v>
      </c>
      <c r="X18" s="415">
        <v>1</v>
      </c>
      <c r="Y18" s="374"/>
      <c r="Z18" s="373"/>
    </row>
    <row r="19" spans="2:26" x14ac:dyDescent="0.15">
      <c r="B19" s="384"/>
      <c r="C19" s="412"/>
      <c r="D19" s="390" t="s">
        <v>55</v>
      </c>
      <c r="E19" s="273">
        <v>0.19675262655205347</v>
      </c>
      <c r="F19" s="272">
        <v>2.387774594078319E-2</v>
      </c>
      <c r="G19" s="272">
        <v>4.4890162368672396E-2</v>
      </c>
      <c r="H19" s="272">
        <v>2.1967526265520534E-2</v>
      </c>
      <c r="I19" s="272">
        <v>1.1461318051575931E-2</v>
      </c>
      <c r="J19" s="272">
        <v>1.9102196752626551E-3</v>
      </c>
      <c r="K19" s="272">
        <v>8.5959885386819486E-3</v>
      </c>
      <c r="L19" s="272">
        <v>9.5510983763132757E-4</v>
      </c>
      <c r="M19" s="272">
        <v>1.9102196752626551E-3</v>
      </c>
      <c r="N19" s="272">
        <v>5.9216809933142309E-2</v>
      </c>
      <c r="O19" s="326">
        <v>0.21967526265520534</v>
      </c>
      <c r="P19" s="389">
        <v>3.629417382999045E-2</v>
      </c>
      <c r="Q19" s="272">
        <v>1.6236867239732569E-2</v>
      </c>
      <c r="R19" s="272">
        <v>1.7191977077363897E-2</v>
      </c>
      <c r="S19" s="388">
        <v>2.7698185291308502E-2</v>
      </c>
      <c r="T19" s="274">
        <v>9.6466093600764094E-2</v>
      </c>
      <c r="U19" s="326">
        <v>8.5959885386819486E-3</v>
      </c>
      <c r="V19" s="387">
        <v>7.6408787010506206E-3</v>
      </c>
      <c r="W19" s="386">
        <v>0.19866284622731614</v>
      </c>
      <c r="X19" s="385">
        <v>0.99999999999999989</v>
      </c>
      <c r="Y19" s="374"/>
      <c r="Z19" s="373"/>
    </row>
    <row r="20" spans="2:26" ht="13.5" customHeight="1" x14ac:dyDescent="0.15">
      <c r="B20" s="384"/>
      <c r="C20" s="401" t="s">
        <v>105</v>
      </c>
      <c r="D20" s="382" t="s">
        <v>57</v>
      </c>
      <c r="E20" s="267">
        <v>82383</v>
      </c>
      <c r="F20" s="266">
        <v>77457</v>
      </c>
      <c r="G20" s="266">
        <v>111126</v>
      </c>
      <c r="H20" s="266">
        <v>29840</v>
      </c>
      <c r="I20" s="266">
        <v>13581</v>
      </c>
      <c r="J20" s="266">
        <v>10173</v>
      </c>
      <c r="K20" s="266">
        <v>12274</v>
      </c>
      <c r="L20" s="266">
        <v>99</v>
      </c>
      <c r="M20" s="266">
        <v>1403</v>
      </c>
      <c r="N20" s="266">
        <v>835</v>
      </c>
      <c r="O20" s="456">
        <v>269</v>
      </c>
      <c r="P20" s="458">
        <v>706</v>
      </c>
      <c r="Q20" s="266">
        <v>885</v>
      </c>
      <c r="R20" s="266">
        <v>704</v>
      </c>
      <c r="S20" s="457">
        <v>504</v>
      </c>
      <c r="T20" s="268">
        <v>5954</v>
      </c>
      <c r="U20" s="456">
        <v>823</v>
      </c>
      <c r="V20" s="455">
        <v>1881</v>
      </c>
      <c r="W20" s="454">
        <v>31872</v>
      </c>
      <c r="X20" s="328">
        <v>382769</v>
      </c>
      <c r="Y20" s="374"/>
      <c r="Z20" s="373"/>
    </row>
    <row r="21" spans="2:26" x14ac:dyDescent="0.15">
      <c r="B21" s="384"/>
      <c r="C21" s="401"/>
      <c r="D21" s="390" t="s">
        <v>56</v>
      </c>
      <c r="E21" s="273">
        <v>1.905732978891276E-3</v>
      </c>
      <c r="F21" s="272">
        <v>3.2275972475050672E-4</v>
      </c>
      <c r="G21" s="272">
        <v>4.0494573727120565E-4</v>
      </c>
      <c r="H21" s="272">
        <v>7.3726541554959785E-4</v>
      </c>
      <c r="I21" s="272">
        <v>6.6269052352551359E-4</v>
      </c>
      <c r="J21" s="272">
        <v>1.9659884006684359E-4</v>
      </c>
      <c r="K21" s="272">
        <v>7.3325729183640212E-4</v>
      </c>
      <c r="L21" s="272">
        <v>1.0101010101010102E-2</v>
      </c>
      <c r="M21" s="272">
        <v>1.4255167498218105E-3</v>
      </c>
      <c r="N21" s="272">
        <v>1.0778443113772455E-2</v>
      </c>
      <c r="O21" s="326">
        <v>9.2936802973977689E-2</v>
      </c>
      <c r="P21" s="389">
        <v>4.2492917847025496E-2</v>
      </c>
      <c r="Q21" s="272">
        <v>1.2429378531073447E-2</v>
      </c>
      <c r="R21" s="272">
        <v>2.556818181818182E-2</v>
      </c>
      <c r="S21" s="388">
        <v>9.9206349206349201E-3</v>
      </c>
      <c r="T21" s="274">
        <v>1.3940208263352368E-2</v>
      </c>
      <c r="U21" s="326">
        <v>1.0935601458080195E-2</v>
      </c>
      <c r="V21" s="387">
        <v>4.2530568846358323E-3</v>
      </c>
      <c r="W21" s="386">
        <v>4.392570281124498E-3</v>
      </c>
      <c r="X21" s="385">
        <v>1.5936504784870248E-3</v>
      </c>
      <c r="Y21" s="374"/>
      <c r="Z21" s="373"/>
    </row>
    <row r="22" spans="2:26" x14ac:dyDescent="0.15">
      <c r="B22" s="384"/>
      <c r="C22" s="401"/>
      <c r="D22" s="382" t="s">
        <v>99</v>
      </c>
      <c r="E22" s="532">
        <v>90852</v>
      </c>
      <c r="F22" s="530">
        <v>84879</v>
      </c>
      <c r="G22" s="530">
        <v>118087</v>
      </c>
      <c r="H22" s="530">
        <v>32182</v>
      </c>
      <c r="I22" s="530">
        <v>14951</v>
      </c>
      <c r="J22" s="530">
        <v>10875</v>
      </c>
      <c r="K22" s="530">
        <v>13793</v>
      </c>
      <c r="L22" s="530">
        <v>111</v>
      </c>
      <c r="M22" s="530">
        <v>1630</v>
      </c>
      <c r="N22" s="530">
        <v>1015</v>
      </c>
      <c r="O22" s="527">
        <v>278</v>
      </c>
      <c r="P22" s="531">
        <v>836</v>
      </c>
      <c r="Q22" s="530">
        <v>1111</v>
      </c>
      <c r="R22" s="530">
        <v>1509</v>
      </c>
      <c r="S22" s="529">
        <v>768</v>
      </c>
      <c r="T22" s="528">
        <v>6821</v>
      </c>
      <c r="U22" s="527">
        <v>924</v>
      </c>
      <c r="V22" s="526">
        <v>2111</v>
      </c>
      <c r="W22" s="525">
        <v>35037</v>
      </c>
      <c r="X22" s="328">
        <v>417770</v>
      </c>
      <c r="Y22" s="374"/>
      <c r="Z22" s="373"/>
    </row>
    <row r="23" spans="2:26" ht="14.25" thickBot="1" x14ac:dyDescent="0.2">
      <c r="B23" s="372"/>
      <c r="C23" s="453"/>
      <c r="D23" s="524" t="s">
        <v>101</v>
      </c>
      <c r="E23" s="261">
        <v>2.2674239422357241E-3</v>
      </c>
      <c r="F23" s="260">
        <v>2.9453692904016308E-4</v>
      </c>
      <c r="G23" s="260">
        <v>3.9801163548908858E-4</v>
      </c>
      <c r="H23" s="260">
        <v>7.1468522776707479E-4</v>
      </c>
      <c r="I23" s="260">
        <v>8.0262189820078924E-4</v>
      </c>
      <c r="J23" s="260">
        <v>1.8390804597701149E-4</v>
      </c>
      <c r="K23" s="260">
        <v>6.5250489378670343E-4</v>
      </c>
      <c r="L23" s="260">
        <v>9.0090090090090089E-3</v>
      </c>
      <c r="M23" s="260">
        <v>1.2269938650306749E-3</v>
      </c>
      <c r="N23" s="260">
        <v>6.1083743842364535E-2</v>
      </c>
      <c r="O23" s="284">
        <v>0.82733812949640284</v>
      </c>
      <c r="P23" s="523">
        <v>4.5454545454545456E-2</v>
      </c>
      <c r="Q23" s="260">
        <v>1.5301530153015301E-2</v>
      </c>
      <c r="R23" s="260">
        <v>1.1928429423459244E-2</v>
      </c>
      <c r="S23" s="522">
        <v>3.7760416666666664E-2</v>
      </c>
      <c r="T23" s="262">
        <v>1.4807213018618971E-2</v>
      </c>
      <c r="U23" s="284">
        <v>9.74025974025974E-3</v>
      </c>
      <c r="V23" s="521">
        <v>3.7896731406916154E-3</v>
      </c>
      <c r="W23" s="520">
        <v>5.9365813283100725E-3</v>
      </c>
      <c r="X23" s="519">
        <v>2.5061636785791226E-3</v>
      </c>
      <c r="Y23" s="360"/>
      <c r="Z23" s="359"/>
    </row>
    <row r="24" spans="2:26" x14ac:dyDescent="0.15">
      <c r="B24" s="444" t="s">
        <v>104</v>
      </c>
      <c r="C24" s="443" t="s">
        <v>82</v>
      </c>
      <c r="D24" s="518" t="s">
        <v>57</v>
      </c>
      <c r="E24" s="513">
        <v>14</v>
      </c>
      <c r="F24" s="517">
        <v>3</v>
      </c>
      <c r="G24" s="517">
        <v>5</v>
      </c>
      <c r="H24" s="517">
        <v>0</v>
      </c>
      <c r="I24" s="517">
        <v>0</v>
      </c>
      <c r="J24" s="517">
        <v>0</v>
      </c>
      <c r="K24" s="517">
        <v>0</v>
      </c>
      <c r="L24" s="517">
        <v>3</v>
      </c>
      <c r="M24" s="517">
        <v>1</v>
      </c>
      <c r="N24" s="517">
        <v>0</v>
      </c>
      <c r="O24" s="512">
        <v>4</v>
      </c>
      <c r="P24" s="516">
        <v>0</v>
      </c>
      <c r="Q24" s="515">
        <v>0</v>
      </c>
      <c r="R24" s="515">
        <v>2</v>
      </c>
      <c r="S24" s="514">
        <v>0</v>
      </c>
      <c r="T24" s="513">
        <v>5</v>
      </c>
      <c r="U24" s="512">
        <v>0</v>
      </c>
      <c r="V24" s="511">
        <v>0</v>
      </c>
      <c r="W24" s="510">
        <v>18</v>
      </c>
      <c r="X24" s="509">
        <v>55</v>
      </c>
      <c r="Y24" s="508">
        <v>64550</v>
      </c>
      <c r="Z24" s="431">
        <v>8.5205267234701786E-4</v>
      </c>
    </row>
    <row r="25" spans="2:26" x14ac:dyDescent="0.15">
      <c r="B25" s="384"/>
      <c r="C25" s="412"/>
      <c r="D25" s="507" t="s">
        <v>99</v>
      </c>
      <c r="E25" s="334">
        <v>33</v>
      </c>
      <c r="F25" s="330">
        <v>3</v>
      </c>
      <c r="G25" s="330">
        <v>5</v>
      </c>
      <c r="H25" s="330">
        <v>0</v>
      </c>
      <c r="I25" s="330">
        <v>0</v>
      </c>
      <c r="J25" s="330">
        <v>0</v>
      </c>
      <c r="K25" s="330">
        <v>0</v>
      </c>
      <c r="L25" s="330">
        <v>3</v>
      </c>
      <c r="M25" s="330">
        <v>2</v>
      </c>
      <c r="N25" s="330">
        <v>0</v>
      </c>
      <c r="O25" s="329">
        <v>42</v>
      </c>
      <c r="P25" s="497">
        <v>0</v>
      </c>
      <c r="Q25" s="330">
        <v>0</v>
      </c>
      <c r="R25" s="330">
        <v>2</v>
      </c>
      <c r="S25" s="496">
        <v>0</v>
      </c>
      <c r="T25" s="334">
        <v>5</v>
      </c>
      <c r="U25" s="329">
        <v>0</v>
      </c>
      <c r="V25" s="495">
        <v>0</v>
      </c>
      <c r="W25" s="494">
        <v>22</v>
      </c>
      <c r="X25" s="325">
        <v>117</v>
      </c>
      <c r="Y25" s="493">
        <v>68224</v>
      </c>
      <c r="Z25" s="271">
        <v>1.7149390243902439E-3</v>
      </c>
    </row>
    <row r="26" spans="2:26" x14ac:dyDescent="0.15">
      <c r="B26" s="384"/>
      <c r="C26" s="412" t="s">
        <v>81</v>
      </c>
      <c r="D26" s="382" t="s">
        <v>57</v>
      </c>
      <c r="E26" s="322">
        <v>27</v>
      </c>
      <c r="F26" s="318">
        <v>2</v>
      </c>
      <c r="G26" s="318">
        <v>3</v>
      </c>
      <c r="H26" s="318">
        <v>3</v>
      </c>
      <c r="I26" s="318">
        <v>0</v>
      </c>
      <c r="J26" s="318">
        <v>0</v>
      </c>
      <c r="K26" s="318">
        <v>1</v>
      </c>
      <c r="L26" s="318">
        <v>0</v>
      </c>
      <c r="M26" s="318">
        <v>0</v>
      </c>
      <c r="N26" s="318">
        <v>0</v>
      </c>
      <c r="O26" s="317">
        <v>4</v>
      </c>
      <c r="P26" s="492">
        <v>0</v>
      </c>
      <c r="Q26" s="318">
        <v>1</v>
      </c>
      <c r="R26" s="318">
        <v>0</v>
      </c>
      <c r="S26" s="491">
        <v>2</v>
      </c>
      <c r="T26" s="322">
        <v>9</v>
      </c>
      <c r="U26" s="317">
        <v>0</v>
      </c>
      <c r="V26" s="490">
        <v>0</v>
      </c>
      <c r="W26" s="489">
        <v>17</v>
      </c>
      <c r="X26" s="313">
        <v>69</v>
      </c>
      <c r="Y26" s="267">
        <v>58956</v>
      </c>
      <c r="Z26" s="311">
        <v>1.1703643395074292E-3</v>
      </c>
    </row>
    <row r="27" spans="2:26" x14ac:dyDescent="0.15">
      <c r="B27" s="384"/>
      <c r="C27" s="412"/>
      <c r="D27" s="411" t="s">
        <v>99</v>
      </c>
      <c r="E27" s="485">
        <v>31</v>
      </c>
      <c r="F27" s="487">
        <v>2</v>
      </c>
      <c r="G27" s="487">
        <v>22</v>
      </c>
      <c r="H27" s="487">
        <v>3</v>
      </c>
      <c r="I27" s="487">
        <v>0</v>
      </c>
      <c r="J27" s="487">
        <v>0</v>
      </c>
      <c r="K27" s="487">
        <v>1</v>
      </c>
      <c r="L27" s="487">
        <v>0</v>
      </c>
      <c r="M27" s="487">
        <v>0</v>
      </c>
      <c r="N27" s="487">
        <v>0</v>
      </c>
      <c r="O27" s="484">
        <v>42</v>
      </c>
      <c r="P27" s="488">
        <v>0</v>
      </c>
      <c r="Q27" s="487">
        <v>1</v>
      </c>
      <c r="R27" s="487">
        <v>0</v>
      </c>
      <c r="S27" s="486">
        <v>2</v>
      </c>
      <c r="T27" s="485">
        <v>9</v>
      </c>
      <c r="U27" s="484">
        <v>0</v>
      </c>
      <c r="V27" s="483">
        <v>0</v>
      </c>
      <c r="W27" s="482">
        <v>21</v>
      </c>
      <c r="X27" s="481">
        <v>134</v>
      </c>
      <c r="Y27" s="480">
        <v>62276</v>
      </c>
      <c r="Z27" s="479">
        <v>2.15171173485773E-3</v>
      </c>
    </row>
    <row r="28" spans="2:26" x14ac:dyDescent="0.15">
      <c r="B28" s="384"/>
      <c r="C28" s="412" t="s">
        <v>80</v>
      </c>
      <c r="D28" s="506" t="s">
        <v>57</v>
      </c>
      <c r="E28" s="502">
        <v>26</v>
      </c>
      <c r="F28" s="504">
        <v>0</v>
      </c>
      <c r="G28" s="504">
        <v>12</v>
      </c>
      <c r="H28" s="504">
        <v>0</v>
      </c>
      <c r="I28" s="504">
        <v>0</v>
      </c>
      <c r="J28" s="504">
        <v>0</v>
      </c>
      <c r="K28" s="504">
        <v>0</v>
      </c>
      <c r="L28" s="504">
        <v>5</v>
      </c>
      <c r="M28" s="504">
        <v>0</v>
      </c>
      <c r="N28" s="504">
        <v>3</v>
      </c>
      <c r="O28" s="501">
        <v>7</v>
      </c>
      <c r="P28" s="505">
        <v>0</v>
      </c>
      <c r="Q28" s="504">
        <v>0</v>
      </c>
      <c r="R28" s="504">
        <v>0</v>
      </c>
      <c r="S28" s="503">
        <v>2</v>
      </c>
      <c r="T28" s="502">
        <v>3</v>
      </c>
      <c r="U28" s="501">
        <v>0</v>
      </c>
      <c r="V28" s="500">
        <v>1</v>
      </c>
      <c r="W28" s="499">
        <v>7</v>
      </c>
      <c r="X28" s="478">
        <v>66</v>
      </c>
      <c r="Y28" s="498">
        <v>104508</v>
      </c>
      <c r="Z28" s="476">
        <v>6.3153060052818918E-4</v>
      </c>
    </row>
    <row r="29" spans="2:26" x14ac:dyDescent="0.15">
      <c r="B29" s="384"/>
      <c r="C29" s="412"/>
      <c r="D29" s="506" t="s">
        <v>99</v>
      </c>
      <c r="E29" s="331">
        <v>26</v>
      </c>
      <c r="F29" s="330">
        <v>0</v>
      </c>
      <c r="G29" s="330">
        <v>12</v>
      </c>
      <c r="H29" s="330">
        <v>0</v>
      </c>
      <c r="I29" s="330">
        <v>0</v>
      </c>
      <c r="J29" s="330">
        <v>0</v>
      </c>
      <c r="K29" s="330">
        <v>0</v>
      </c>
      <c r="L29" s="330">
        <v>14</v>
      </c>
      <c r="M29" s="330">
        <v>0</v>
      </c>
      <c r="N29" s="330">
        <v>39</v>
      </c>
      <c r="O29" s="329">
        <v>45</v>
      </c>
      <c r="P29" s="497">
        <v>0</v>
      </c>
      <c r="Q29" s="330">
        <v>0</v>
      </c>
      <c r="R29" s="330">
        <v>0</v>
      </c>
      <c r="S29" s="496">
        <v>2</v>
      </c>
      <c r="T29" s="334">
        <v>5</v>
      </c>
      <c r="U29" s="329">
        <v>0</v>
      </c>
      <c r="V29" s="495">
        <v>1</v>
      </c>
      <c r="W29" s="494">
        <v>7</v>
      </c>
      <c r="X29" s="325">
        <v>151</v>
      </c>
      <c r="Y29" s="493">
        <v>111518</v>
      </c>
      <c r="Z29" s="271">
        <v>1.3540415000269015E-3</v>
      </c>
    </row>
    <row r="30" spans="2:26" x14ac:dyDescent="0.15">
      <c r="B30" s="384"/>
      <c r="C30" s="412" t="s">
        <v>79</v>
      </c>
      <c r="D30" s="506" t="s">
        <v>57</v>
      </c>
      <c r="E30" s="319">
        <v>17</v>
      </c>
      <c r="F30" s="318">
        <v>3</v>
      </c>
      <c r="G30" s="318">
        <v>4</v>
      </c>
      <c r="H30" s="318">
        <v>3</v>
      </c>
      <c r="I30" s="318">
        <v>6</v>
      </c>
      <c r="J30" s="318">
        <v>0</v>
      </c>
      <c r="K30" s="318">
        <v>0</v>
      </c>
      <c r="L30" s="318">
        <v>2</v>
      </c>
      <c r="M30" s="318">
        <v>0</v>
      </c>
      <c r="N30" s="318">
        <v>3</v>
      </c>
      <c r="O30" s="317">
        <v>4</v>
      </c>
      <c r="P30" s="492">
        <v>0</v>
      </c>
      <c r="Q30" s="318">
        <v>0</v>
      </c>
      <c r="R30" s="318">
        <v>0</v>
      </c>
      <c r="S30" s="491">
        <v>3</v>
      </c>
      <c r="T30" s="322">
        <v>7</v>
      </c>
      <c r="U30" s="317">
        <v>0</v>
      </c>
      <c r="V30" s="490">
        <v>4</v>
      </c>
      <c r="W30" s="489">
        <v>11</v>
      </c>
      <c r="X30" s="313">
        <v>67</v>
      </c>
      <c r="Y30" s="267">
        <v>109084</v>
      </c>
      <c r="Z30" s="311">
        <v>6.1420556635253566E-4</v>
      </c>
    </row>
    <row r="31" spans="2:26" x14ac:dyDescent="0.15">
      <c r="B31" s="384"/>
      <c r="C31" s="412"/>
      <c r="D31" s="506" t="s">
        <v>99</v>
      </c>
      <c r="E31" s="485">
        <v>52</v>
      </c>
      <c r="F31" s="487">
        <v>3</v>
      </c>
      <c r="G31" s="487">
        <v>4</v>
      </c>
      <c r="H31" s="487">
        <v>3</v>
      </c>
      <c r="I31" s="487">
        <v>6</v>
      </c>
      <c r="J31" s="487">
        <v>0</v>
      </c>
      <c r="K31" s="487">
        <v>0</v>
      </c>
      <c r="L31" s="487">
        <v>25</v>
      </c>
      <c r="M31" s="487">
        <v>0</v>
      </c>
      <c r="N31" s="487">
        <v>6</v>
      </c>
      <c r="O31" s="484">
        <v>4</v>
      </c>
      <c r="P31" s="488">
        <v>0</v>
      </c>
      <c r="Q31" s="487">
        <v>0</v>
      </c>
      <c r="R31" s="487">
        <v>0</v>
      </c>
      <c r="S31" s="486">
        <v>33</v>
      </c>
      <c r="T31" s="485">
        <v>7</v>
      </c>
      <c r="U31" s="484">
        <v>0</v>
      </c>
      <c r="V31" s="483">
        <v>4</v>
      </c>
      <c r="W31" s="482">
        <v>11</v>
      </c>
      <c r="X31" s="481">
        <v>158</v>
      </c>
      <c r="Y31" s="480">
        <v>116224</v>
      </c>
      <c r="Z31" s="479">
        <v>1.3594438325991189E-3</v>
      </c>
    </row>
    <row r="32" spans="2:26" x14ac:dyDescent="0.15">
      <c r="B32" s="384"/>
      <c r="C32" s="412" t="s">
        <v>78</v>
      </c>
      <c r="D32" s="400" t="s">
        <v>57</v>
      </c>
      <c r="E32" s="502">
        <v>23</v>
      </c>
      <c r="F32" s="504">
        <v>7</v>
      </c>
      <c r="G32" s="504">
        <v>0</v>
      </c>
      <c r="H32" s="504">
        <v>0</v>
      </c>
      <c r="I32" s="504">
        <v>0</v>
      </c>
      <c r="J32" s="504">
        <v>0</v>
      </c>
      <c r="K32" s="504">
        <v>2</v>
      </c>
      <c r="L32" s="504">
        <v>0</v>
      </c>
      <c r="M32" s="504">
        <v>0</v>
      </c>
      <c r="N32" s="504">
        <v>0</v>
      </c>
      <c r="O32" s="501">
        <v>0</v>
      </c>
      <c r="P32" s="505">
        <v>0</v>
      </c>
      <c r="Q32" s="504">
        <v>0</v>
      </c>
      <c r="R32" s="504">
        <v>0</v>
      </c>
      <c r="S32" s="503">
        <v>1</v>
      </c>
      <c r="T32" s="502">
        <v>0</v>
      </c>
      <c r="U32" s="501">
        <v>0</v>
      </c>
      <c r="V32" s="500">
        <v>0</v>
      </c>
      <c r="W32" s="499">
        <v>10</v>
      </c>
      <c r="X32" s="478">
        <v>43</v>
      </c>
      <c r="Y32" s="498">
        <v>39792</v>
      </c>
      <c r="Z32" s="476">
        <v>1.0806192199437072E-3</v>
      </c>
    </row>
    <row r="33" spans="2:26" x14ac:dyDescent="0.15">
      <c r="B33" s="384"/>
      <c r="C33" s="412"/>
      <c r="D33" s="390" t="s">
        <v>99</v>
      </c>
      <c r="E33" s="334">
        <v>62</v>
      </c>
      <c r="F33" s="330">
        <v>7</v>
      </c>
      <c r="G33" s="330">
        <v>0</v>
      </c>
      <c r="H33" s="330">
        <v>0</v>
      </c>
      <c r="I33" s="330">
        <v>0</v>
      </c>
      <c r="J33" s="330">
        <v>0</v>
      </c>
      <c r="K33" s="330">
        <v>2</v>
      </c>
      <c r="L33" s="330">
        <v>0</v>
      </c>
      <c r="M33" s="330">
        <v>0</v>
      </c>
      <c r="N33" s="330">
        <v>0</v>
      </c>
      <c r="O33" s="329">
        <v>0</v>
      </c>
      <c r="P33" s="497">
        <v>0</v>
      </c>
      <c r="Q33" s="330">
        <v>0</v>
      </c>
      <c r="R33" s="330">
        <v>0</v>
      </c>
      <c r="S33" s="496">
        <v>28</v>
      </c>
      <c r="T33" s="334">
        <v>0</v>
      </c>
      <c r="U33" s="329">
        <v>0</v>
      </c>
      <c r="V33" s="495">
        <v>0</v>
      </c>
      <c r="W33" s="494">
        <v>10</v>
      </c>
      <c r="X33" s="325">
        <v>109</v>
      </c>
      <c r="Y33" s="493">
        <v>42671</v>
      </c>
      <c r="Z33" s="271">
        <v>2.5544280658995572E-3</v>
      </c>
    </row>
    <row r="34" spans="2:26" x14ac:dyDescent="0.15">
      <c r="B34" s="384"/>
      <c r="C34" s="412" t="s">
        <v>77</v>
      </c>
      <c r="D34" s="382" t="s">
        <v>57</v>
      </c>
      <c r="E34" s="322">
        <v>12</v>
      </c>
      <c r="F34" s="318">
        <v>0</v>
      </c>
      <c r="G34" s="318">
        <v>0</v>
      </c>
      <c r="H34" s="318">
        <v>4</v>
      </c>
      <c r="I34" s="318">
        <v>0</v>
      </c>
      <c r="J34" s="318">
        <v>0</v>
      </c>
      <c r="K34" s="318">
        <v>0</v>
      </c>
      <c r="L34" s="318">
        <v>0</v>
      </c>
      <c r="M34" s="318">
        <v>0</v>
      </c>
      <c r="N34" s="318">
        <v>7</v>
      </c>
      <c r="O34" s="317">
        <v>0</v>
      </c>
      <c r="P34" s="492">
        <v>0</v>
      </c>
      <c r="Q34" s="318">
        <v>2</v>
      </c>
      <c r="R34" s="318">
        <v>4</v>
      </c>
      <c r="S34" s="491">
        <v>1</v>
      </c>
      <c r="T34" s="322">
        <v>0</v>
      </c>
      <c r="U34" s="317">
        <v>0</v>
      </c>
      <c r="V34" s="490">
        <v>0</v>
      </c>
      <c r="W34" s="489">
        <v>13</v>
      </c>
      <c r="X34" s="313">
        <v>43</v>
      </c>
      <c r="Y34" s="267">
        <v>1231</v>
      </c>
      <c r="Z34" s="311">
        <v>3.4930950446791224E-2</v>
      </c>
    </row>
    <row r="35" spans="2:26" x14ac:dyDescent="0.15">
      <c r="B35" s="384"/>
      <c r="C35" s="412"/>
      <c r="D35" s="411" t="s">
        <v>99</v>
      </c>
      <c r="E35" s="485">
        <v>12</v>
      </c>
      <c r="F35" s="487">
        <v>0</v>
      </c>
      <c r="G35" s="487">
        <v>0</v>
      </c>
      <c r="H35" s="487">
        <v>8</v>
      </c>
      <c r="I35" s="487">
        <v>0</v>
      </c>
      <c r="J35" s="487">
        <v>0</v>
      </c>
      <c r="K35" s="487">
        <v>0</v>
      </c>
      <c r="L35" s="487">
        <v>0</v>
      </c>
      <c r="M35" s="487">
        <v>0</v>
      </c>
      <c r="N35" s="487">
        <v>105</v>
      </c>
      <c r="O35" s="484">
        <v>0</v>
      </c>
      <c r="P35" s="488">
        <v>0</v>
      </c>
      <c r="Q35" s="487">
        <v>2</v>
      </c>
      <c r="R35" s="487">
        <v>4</v>
      </c>
      <c r="S35" s="486">
        <v>31</v>
      </c>
      <c r="T35" s="485">
        <v>0</v>
      </c>
      <c r="U35" s="484">
        <v>0</v>
      </c>
      <c r="V35" s="483">
        <v>0</v>
      </c>
      <c r="W35" s="482">
        <v>13</v>
      </c>
      <c r="X35" s="481">
        <v>175</v>
      </c>
      <c r="Y35" s="480">
        <v>1374</v>
      </c>
      <c r="Z35" s="479">
        <v>0.12736535662299855</v>
      </c>
    </row>
    <row r="36" spans="2:26" x14ac:dyDescent="0.15">
      <c r="B36" s="384"/>
      <c r="C36" s="412" t="s">
        <v>76</v>
      </c>
      <c r="D36" s="400" t="s">
        <v>57</v>
      </c>
      <c r="E36" s="395">
        <v>119</v>
      </c>
      <c r="F36" s="397">
        <v>15</v>
      </c>
      <c r="G36" s="397">
        <v>24</v>
      </c>
      <c r="H36" s="397">
        <v>10</v>
      </c>
      <c r="I36" s="397">
        <v>6</v>
      </c>
      <c r="J36" s="397">
        <v>0</v>
      </c>
      <c r="K36" s="397">
        <v>3</v>
      </c>
      <c r="L36" s="397">
        <v>10</v>
      </c>
      <c r="M36" s="397">
        <v>1</v>
      </c>
      <c r="N36" s="397">
        <v>13</v>
      </c>
      <c r="O36" s="394">
        <v>19</v>
      </c>
      <c r="P36" s="398">
        <v>0</v>
      </c>
      <c r="Q36" s="397">
        <v>3</v>
      </c>
      <c r="R36" s="397">
        <v>6</v>
      </c>
      <c r="S36" s="396">
        <v>9</v>
      </c>
      <c r="T36" s="395">
        <v>24</v>
      </c>
      <c r="U36" s="394">
        <v>0</v>
      </c>
      <c r="V36" s="393">
        <v>5</v>
      </c>
      <c r="W36" s="392">
        <v>76</v>
      </c>
      <c r="X36" s="478">
        <v>343</v>
      </c>
      <c r="Y36" s="477">
        <v>378121</v>
      </c>
      <c r="Z36" s="476">
        <v>9.0711703396531801E-4</v>
      </c>
    </row>
    <row r="37" spans="2:26" x14ac:dyDescent="0.15">
      <c r="B37" s="384"/>
      <c r="C37" s="412"/>
      <c r="D37" s="390" t="s">
        <v>99</v>
      </c>
      <c r="E37" s="475">
        <v>216</v>
      </c>
      <c r="F37" s="473">
        <v>15</v>
      </c>
      <c r="G37" s="473">
        <v>43</v>
      </c>
      <c r="H37" s="473">
        <v>14</v>
      </c>
      <c r="I37" s="473">
        <v>6</v>
      </c>
      <c r="J37" s="473">
        <v>0</v>
      </c>
      <c r="K37" s="473">
        <v>3</v>
      </c>
      <c r="L37" s="473">
        <v>42</v>
      </c>
      <c r="M37" s="473">
        <v>2</v>
      </c>
      <c r="N37" s="473">
        <v>150</v>
      </c>
      <c r="O37" s="470">
        <v>133</v>
      </c>
      <c r="P37" s="474">
        <v>0</v>
      </c>
      <c r="Q37" s="473">
        <v>3</v>
      </c>
      <c r="R37" s="473">
        <v>6</v>
      </c>
      <c r="S37" s="472">
        <v>96</v>
      </c>
      <c r="T37" s="471">
        <v>26</v>
      </c>
      <c r="U37" s="470">
        <v>0</v>
      </c>
      <c r="V37" s="469">
        <v>5</v>
      </c>
      <c r="W37" s="468">
        <v>84</v>
      </c>
      <c r="X37" s="467">
        <v>844</v>
      </c>
      <c r="Y37" s="423">
        <v>402287</v>
      </c>
      <c r="Z37" s="466">
        <v>2.0980046583657934E-3</v>
      </c>
    </row>
    <row r="38" spans="2:26" x14ac:dyDescent="0.15">
      <c r="B38" s="384"/>
      <c r="C38" s="412" t="s">
        <v>96</v>
      </c>
      <c r="D38" s="382" t="s">
        <v>57</v>
      </c>
      <c r="E38" s="422">
        <v>0.34693877551020408</v>
      </c>
      <c r="F38" s="420">
        <v>4.3731778425655975E-2</v>
      </c>
      <c r="G38" s="420">
        <v>6.9970845481049565E-2</v>
      </c>
      <c r="H38" s="420">
        <v>2.9154518950437316E-2</v>
      </c>
      <c r="I38" s="420">
        <v>1.7492711370262391E-2</v>
      </c>
      <c r="J38" s="420">
        <v>0</v>
      </c>
      <c r="K38" s="420">
        <v>8.7463556851311956E-3</v>
      </c>
      <c r="L38" s="420">
        <v>2.9154518950437316E-2</v>
      </c>
      <c r="M38" s="420">
        <v>2.9154518950437317E-3</v>
      </c>
      <c r="N38" s="420">
        <v>3.7900874635568516E-2</v>
      </c>
      <c r="O38" s="314">
        <v>5.5393586005830907E-2</v>
      </c>
      <c r="P38" s="421">
        <v>0</v>
      </c>
      <c r="Q38" s="420">
        <v>8.7463556851311956E-3</v>
      </c>
      <c r="R38" s="420">
        <v>1.7492711370262391E-2</v>
      </c>
      <c r="S38" s="419">
        <v>2.6239067055393587E-2</v>
      </c>
      <c r="T38" s="418">
        <v>6.9970845481049565E-2</v>
      </c>
      <c r="U38" s="314">
        <v>0</v>
      </c>
      <c r="V38" s="417">
        <v>1.4577259475218658E-2</v>
      </c>
      <c r="W38" s="416">
        <v>0.22157434402332363</v>
      </c>
      <c r="X38" s="415">
        <v>1</v>
      </c>
      <c r="Y38" s="414"/>
      <c r="Z38" s="413"/>
    </row>
    <row r="39" spans="2:26" x14ac:dyDescent="0.15">
      <c r="B39" s="384"/>
      <c r="C39" s="412"/>
      <c r="D39" s="411" t="s">
        <v>99</v>
      </c>
      <c r="E39" s="406">
        <v>0.25592417061611372</v>
      </c>
      <c r="F39" s="408">
        <v>1.7772511848341232E-2</v>
      </c>
      <c r="G39" s="408">
        <v>5.0947867298578198E-2</v>
      </c>
      <c r="H39" s="408">
        <v>1.6587677725118485E-2</v>
      </c>
      <c r="I39" s="408">
        <v>7.1090047393364926E-3</v>
      </c>
      <c r="J39" s="408">
        <v>0</v>
      </c>
      <c r="K39" s="408">
        <v>3.5545023696682463E-3</v>
      </c>
      <c r="L39" s="408">
        <v>4.9763033175355451E-2</v>
      </c>
      <c r="M39" s="408">
        <v>2.3696682464454978E-3</v>
      </c>
      <c r="N39" s="408">
        <v>0.17772511848341233</v>
      </c>
      <c r="O39" s="405">
        <v>0.15758293838862558</v>
      </c>
      <c r="P39" s="409">
        <v>0</v>
      </c>
      <c r="Q39" s="408">
        <v>3.5545023696682463E-3</v>
      </c>
      <c r="R39" s="408">
        <v>7.1090047393364926E-3</v>
      </c>
      <c r="S39" s="407">
        <v>0.11374407582938388</v>
      </c>
      <c r="T39" s="406">
        <v>3.0805687203791468E-2</v>
      </c>
      <c r="U39" s="405">
        <v>0</v>
      </c>
      <c r="V39" s="404">
        <v>5.9241706161137437E-3</v>
      </c>
      <c r="W39" s="403">
        <v>9.9526066350710901E-2</v>
      </c>
      <c r="X39" s="402">
        <v>1</v>
      </c>
      <c r="Y39" s="374"/>
      <c r="Z39" s="373"/>
    </row>
    <row r="40" spans="2:26" ht="13.5" customHeight="1" x14ac:dyDescent="0.15">
      <c r="B40" s="384"/>
      <c r="C40" s="401" t="s">
        <v>103</v>
      </c>
      <c r="D40" s="400" t="s">
        <v>57</v>
      </c>
      <c r="E40" s="462">
        <v>136944</v>
      </c>
      <c r="F40" s="464">
        <v>10237</v>
      </c>
      <c r="G40" s="464">
        <v>104317</v>
      </c>
      <c r="H40" s="464">
        <v>30288</v>
      </c>
      <c r="I40" s="464">
        <v>14810</v>
      </c>
      <c r="J40" s="464">
        <v>16019</v>
      </c>
      <c r="K40" s="464">
        <v>19038</v>
      </c>
      <c r="L40" s="464">
        <v>140</v>
      </c>
      <c r="M40" s="464">
        <v>5327</v>
      </c>
      <c r="N40" s="464">
        <v>641</v>
      </c>
      <c r="O40" s="461">
        <v>191</v>
      </c>
      <c r="P40" s="465">
        <v>1043</v>
      </c>
      <c r="Q40" s="464">
        <v>727</v>
      </c>
      <c r="R40" s="464">
        <v>380</v>
      </c>
      <c r="S40" s="463">
        <v>295</v>
      </c>
      <c r="T40" s="462">
        <v>4349</v>
      </c>
      <c r="U40" s="461">
        <v>434</v>
      </c>
      <c r="V40" s="460">
        <v>2780</v>
      </c>
      <c r="W40" s="459">
        <v>30161</v>
      </c>
      <c r="X40" s="328">
        <v>378121</v>
      </c>
      <c r="Y40" s="374"/>
      <c r="Z40" s="373"/>
    </row>
    <row r="41" spans="2:26" x14ac:dyDescent="0.15">
      <c r="B41" s="384"/>
      <c r="C41" s="401"/>
      <c r="D41" s="390" t="s">
        <v>56</v>
      </c>
      <c r="E41" s="274">
        <v>8.6896833742259607E-4</v>
      </c>
      <c r="F41" s="272">
        <v>1.4652730292077757E-3</v>
      </c>
      <c r="G41" s="272">
        <v>2.3006796591159637E-4</v>
      </c>
      <c r="H41" s="272">
        <v>3.3016376122556789E-4</v>
      </c>
      <c r="I41" s="272">
        <v>4.0513166779203243E-4</v>
      </c>
      <c r="J41" s="272">
        <v>0</v>
      </c>
      <c r="K41" s="272">
        <v>1.5757957768673179E-4</v>
      </c>
      <c r="L41" s="272">
        <v>7.1428571428571425E-2</v>
      </c>
      <c r="M41" s="272">
        <v>1.8772292096865028E-4</v>
      </c>
      <c r="N41" s="272">
        <v>2.0280811232449299E-2</v>
      </c>
      <c r="O41" s="326">
        <v>9.947643979057591E-2</v>
      </c>
      <c r="P41" s="389">
        <v>0</v>
      </c>
      <c r="Q41" s="272">
        <v>4.1265474552957355E-3</v>
      </c>
      <c r="R41" s="272">
        <v>1.5789473684210527E-2</v>
      </c>
      <c r="S41" s="388">
        <v>3.0508474576271188E-2</v>
      </c>
      <c r="T41" s="274">
        <v>5.5185100022993793E-3</v>
      </c>
      <c r="U41" s="326">
        <v>0</v>
      </c>
      <c r="V41" s="387">
        <v>1.7985611510791368E-3</v>
      </c>
      <c r="W41" s="386">
        <v>2.519810351115679E-3</v>
      </c>
      <c r="X41" s="385">
        <v>9.0711703396531801E-4</v>
      </c>
      <c r="Y41" s="374"/>
      <c r="Z41" s="373"/>
    </row>
    <row r="42" spans="2:26" x14ac:dyDescent="0.15">
      <c r="B42" s="384"/>
      <c r="C42" s="401"/>
      <c r="D42" s="382" t="s">
        <v>99</v>
      </c>
      <c r="E42" s="268">
        <v>147968</v>
      </c>
      <c r="F42" s="266">
        <v>10833</v>
      </c>
      <c r="G42" s="266">
        <v>108317</v>
      </c>
      <c r="H42" s="266">
        <v>33146</v>
      </c>
      <c r="I42" s="266">
        <v>15771</v>
      </c>
      <c r="J42" s="266">
        <v>16582</v>
      </c>
      <c r="K42" s="266">
        <v>19865</v>
      </c>
      <c r="L42" s="266">
        <v>160</v>
      </c>
      <c r="M42" s="266">
        <v>5869</v>
      </c>
      <c r="N42" s="266">
        <v>669</v>
      </c>
      <c r="O42" s="456">
        <v>212</v>
      </c>
      <c r="P42" s="458">
        <v>1233</v>
      </c>
      <c r="Q42" s="266">
        <v>782</v>
      </c>
      <c r="R42" s="266">
        <v>453</v>
      </c>
      <c r="S42" s="457">
        <v>390</v>
      </c>
      <c r="T42" s="268">
        <v>4805</v>
      </c>
      <c r="U42" s="456">
        <v>493</v>
      </c>
      <c r="V42" s="455">
        <v>3105</v>
      </c>
      <c r="W42" s="454">
        <v>31634</v>
      </c>
      <c r="X42" s="328">
        <v>402287</v>
      </c>
      <c r="Y42" s="374"/>
      <c r="Z42" s="373"/>
    </row>
    <row r="43" spans="2:26" ht="14.25" thickBot="1" x14ac:dyDescent="0.2">
      <c r="B43" s="372"/>
      <c r="C43" s="453"/>
      <c r="D43" s="370" t="s">
        <v>101</v>
      </c>
      <c r="E43" s="449">
        <v>1.4597750865051903E-3</v>
      </c>
      <c r="F43" s="451">
        <v>1.3846579894765993E-3</v>
      </c>
      <c r="G43" s="451">
        <v>3.9698292973402142E-4</v>
      </c>
      <c r="H43" s="451">
        <v>4.2237374042116695E-4</v>
      </c>
      <c r="I43" s="451">
        <v>3.8044512079132587E-4</v>
      </c>
      <c r="J43" s="451">
        <v>0</v>
      </c>
      <c r="K43" s="451">
        <v>1.5101938082053864E-4</v>
      </c>
      <c r="L43" s="451">
        <v>0.26250000000000001</v>
      </c>
      <c r="M43" s="451">
        <v>3.4077355597205659E-4</v>
      </c>
      <c r="N43" s="451">
        <v>0.22421524663677131</v>
      </c>
      <c r="O43" s="448">
        <v>0.62735849056603776</v>
      </c>
      <c r="P43" s="452">
        <v>0</v>
      </c>
      <c r="Q43" s="451">
        <v>3.8363171355498722E-3</v>
      </c>
      <c r="R43" s="451">
        <v>1.3245033112582781E-2</v>
      </c>
      <c r="S43" s="450">
        <v>0.24615384615384617</v>
      </c>
      <c r="T43" s="449">
        <v>5.4110301768990638E-3</v>
      </c>
      <c r="U43" s="448">
        <v>0</v>
      </c>
      <c r="V43" s="447">
        <v>1.6103059581320451E-3</v>
      </c>
      <c r="W43" s="446">
        <v>2.6553708035657836E-3</v>
      </c>
      <c r="X43" s="445">
        <v>2.0980046583657934E-3</v>
      </c>
      <c r="Y43" s="360"/>
      <c r="Z43" s="359"/>
    </row>
    <row r="44" spans="2:26" x14ac:dyDescent="0.15">
      <c r="B44" s="444" t="s">
        <v>73</v>
      </c>
      <c r="C44" s="443" t="s">
        <v>73</v>
      </c>
      <c r="D44" s="442" t="s">
        <v>57</v>
      </c>
      <c r="E44" s="441">
        <v>276</v>
      </c>
      <c r="F44" s="439">
        <v>40</v>
      </c>
      <c r="G44" s="439">
        <v>69</v>
      </c>
      <c r="H44" s="439">
        <v>32</v>
      </c>
      <c r="I44" s="439">
        <v>15</v>
      </c>
      <c r="J44" s="439">
        <v>2</v>
      </c>
      <c r="K44" s="439">
        <v>12</v>
      </c>
      <c r="L44" s="439">
        <v>11</v>
      </c>
      <c r="M44" s="439">
        <v>3</v>
      </c>
      <c r="N44" s="439">
        <v>22</v>
      </c>
      <c r="O44" s="436">
        <v>44</v>
      </c>
      <c r="P44" s="440">
        <v>30</v>
      </c>
      <c r="Q44" s="439">
        <v>14</v>
      </c>
      <c r="R44" s="439">
        <v>24</v>
      </c>
      <c r="S44" s="438">
        <v>14</v>
      </c>
      <c r="T44" s="437">
        <v>107</v>
      </c>
      <c r="U44" s="436">
        <v>9</v>
      </c>
      <c r="V44" s="435">
        <v>13</v>
      </c>
      <c r="W44" s="434">
        <v>216</v>
      </c>
      <c r="X44" s="433">
        <v>953</v>
      </c>
      <c r="Y44" s="432">
        <v>760890</v>
      </c>
      <c r="Z44" s="431">
        <v>1.2524806476626057E-3</v>
      </c>
    </row>
    <row r="45" spans="2:26" x14ac:dyDescent="0.15">
      <c r="B45" s="384"/>
      <c r="C45" s="412"/>
      <c r="D45" s="390" t="s">
        <v>99</v>
      </c>
      <c r="E45" s="430">
        <v>422</v>
      </c>
      <c r="F45" s="428">
        <v>40</v>
      </c>
      <c r="G45" s="428">
        <v>90</v>
      </c>
      <c r="H45" s="428">
        <v>37</v>
      </c>
      <c r="I45" s="428">
        <v>18</v>
      </c>
      <c r="J45" s="428">
        <v>2</v>
      </c>
      <c r="K45" s="428">
        <v>12</v>
      </c>
      <c r="L45" s="428">
        <v>43</v>
      </c>
      <c r="M45" s="428">
        <v>4</v>
      </c>
      <c r="N45" s="428">
        <v>212</v>
      </c>
      <c r="O45" s="426">
        <v>363</v>
      </c>
      <c r="P45" s="429">
        <v>38</v>
      </c>
      <c r="Q45" s="428">
        <v>20</v>
      </c>
      <c r="R45" s="428">
        <v>24</v>
      </c>
      <c r="S45" s="427">
        <v>125</v>
      </c>
      <c r="T45" s="324">
        <v>127</v>
      </c>
      <c r="U45" s="426">
        <v>9</v>
      </c>
      <c r="V45" s="425">
        <v>13</v>
      </c>
      <c r="W45" s="424">
        <v>292</v>
      </c>
      <c r="X45" s="328">
        <v>1891</v>
      </c>
      <c r="Y45" s="423">
        <v>820057</v>
      </c>
      <c r="Z45" s="271">
        <v>2.3059372702141437E-3</v>
      </c>
    </row>
    <row r="46" spans="2:26" x14ac:dyDescent="0.15">
      <c r="B46" s="384"/>
      <c r="C46" s="412" t="s">
        <v>96</v>
      </c>
      <c r="D46" s="382" t="s">
        <v>57</v>
      </c>
      <c r="E46" s="422">
        <v>0.28961175236096537</v>
      </c>
      <c r="F46" s="420">
        <v>4.197271773347324E-2</v>
      </c>
      <c r="G46" s="420">
        <v>7.2402938090241342E-2</v>
      </c>
      <c r="H46" s="420">
        <v>3.3578174186778595E-2</v>
      </c>
      <c r="I46" s="420">
        <v>1.5739769150052464E-2</v>
      </c>
      <c r="J46" s="420">
        <v>2.0986358866736622E-3</v>
      </c>
      <c r="K46" s="420">
        <v>1.2591815320041973E-2</v>
      </c>
      <c r="L46" s="420">
        <v>1.1542497376705142E-2</v>
      </c>
      <c r="M46" s="420">
        <v>3.1479538300104933E-3</v>
      </c>
      <c r="N46" s="420">
        <v>2.3084994753410283E-2</v>
      </c>
      <c r="O46" s="314">
        <v>4.6169989506820566E-2</v>
      </c>
      <c r="P46" s="421">
        <v>3.1479538300104928E-2</v>
      </c>
      <c r="Q46" s="420">
        <v>1.4690451206715634E-2</v>
      </c>
      <c r="R46" s="420">
        <v>2.5183630640083946E-2</v>
      </c>
      <c r="S46" s="419">
        <v>1.4690451206715634E-2</v>
      </c>
      <c r="T46" s="418">
        <v>0.11227701993704092</v>
      </c>
      <c r="U46" s="314">
        <v>9.4438614900314802E-3</v>
      </c>
      <c r="V46" s="417">
        <v>1.3641133263378805E-2</v>
      </c>
      <c r="W46" s="416">
        <v>0.22665267576075551</v>
      </c>
      <c r="X46" s="415">
        <v>1.0000000000000002</v>
      </c>
      <c r="Y46" s="414"/>
      <c r="Z46" s="413"/>
    </row>
    <row r="47" spans="2:26" x14ac:dyDescent="0.15">
      <c r="B47" s="384"/>
      <c r="C47" s="412"/>
      <c r="D47" s="411" t="s">
        <v>99</v>
      </c>
      <c r="E47" s="410">
        <v>0.22316234796404019</v>
      </c>
      <c r="F47" s="408">
        <v>2.1152829190904283E-2</v>
      </c>
      <c r="G47" s="408">
        <v>4.7593865679534636E-2</v>
      </c>
      <c r="H47" s="408">
        <v>1.9566367001586461E-2</v>
      </c>
      <c r="I47" s="408">
        <v>9.5187731359069275E-3</v>
      </c>
      <c r="J47" s="408">
        <v>1.0576414595452142E-3</v>
      </c>
      <c r="K47" s="408">
        <v>6.345848757271285E-3</v>
      </c>
      <c r="L47" s="408">
        <v>2.2739291380222106E-2</v>
      </c>
      <c r="M47" s="408">
        <v>2.1152829190904283E-3</v>
      </c>
      <c r="N47" s="408">
        <v>0.1121099947117927</v>
      </c>
      <c r="O47" s="405">
        <v>0.19196192490745637</v>
      </c>
      <c r="P47" s="409">
        <v>2.0095187731359071E-2</v>
      </c>
      <c r="Q47" s="408">
        <v>1.0576414595452142E-2</v>
      </c>
      <c r="R47" s="408">
        <v>1.269169751454257E-2</v>
      </c>
      <c r="S47" s="407">
        <v>6.6102591221575885E-2</v>
      </c>
      <c r="T47" s="406">
        <v>6.7160232681121104E-2</v>
      </c>
      <c r="U47" s="405">
        <v>4.7593865679534638E-3</v>
      </c>
      <c r="V47" s="404">
        <v>6.8746694870438921E-3</v>
      </c>
      <c r="W47" s="403">
        <v>0.15441565309360128</v>
      </c>
      <c r="X47" s="402">
        <v>1</v>
      </c>
      <c r="Y47" s="374"/>
      <c r="Z47" s="373"/>
    </row>
    <row r="48" spans="2:26" x14ac:dyDescent="0.15">
      <c r="B48" s="384"/>
      <c r="C48" s="401" t="s">
        <v>102</v>
      </c>
      <c r="D48" s="400" t="s">
        <v>57</v>
      </c>
      <c r="E48" s="399">
        <v>219327</v>
      </c>
      <c r="F48" s="397">
        <v>87694</v>
      </c>
      <c r="G48" s="397">
        <v>215443</v>
      </c>
      <c r="H48" s="397">
        <v>60128</v>
      </c>
      <c r="I48" s="397">
        <v>28391</v>
      </c>
      <c r="J48" s="397">
        <v>26192</v>
      </c>
      <c r="K48" s="397">
        <v>31312</v>
      </c>
      <c r="L48" s="397">
        <v>239</v>
      </c>
      <c r="M48" s="397">
        <v>6730</v>
      </c>
      <c r="N48" s="397">
        <v>1476</v>
      </c>
      <c r="O48" s="394">
        <v>460</v>
      </c>
      <c r="P48" s="398">
        <v>1749</v>
      </c>
      <c r="Q48" s="397">
        <v>1612</v>
      </c>
      <c r="R48" s="397">
        <v>1084</v>
      </c>
      <c r="S48" s="396">
        <v>799</v>
      </c>
      <c r="T48" s="395">
        <v>10303</v>
      </c>
      <c r="U48" s="394">
        <v>1257</v>
      </c>
      <c r="V48" s="393">
        <v>4661</v>
      </c>
      <c r="W48" s="392">
        <v>62033</v>
      </c>
      <c r="X48" s="391">
        <v>760890</v>
      </c>
      <c r="Y48" s="374"/>
      <c r="Z48" s="373"/>
    </row>
    <row r="49" spans="2:26" x14ac:dyDescent="0.15">
      <c r="B49" s="384"/>
      <c r="C49" s="383"/>
      <c r="D49" s="390" t="s">
        <v>56</v>
      </c>
      <c r="E49" s="273">
        <v>1.2583949992476986E-3</v>
      </c>
      <c r="F49" s="272">
        <v>4.5613154833854083E-4</v>
      </c>
      <c r="G49" s="272">
        <v>3.2027032672214922E-4</v>
      </c>
      <c r="H49" s="272">
        <v>5.3219797764768491E-4</v>
      </c>
      <c r="I49" s="272">
        <v>5.2833644464795183E-4</v>
      </c>
      <c r="J49" s="272">
        <v>7.6359193646915091E-5</v>
      </c>
      <c r="K49" s="272">
        <v>3.8323965252938172E-4</v>
      </c>
      <c r="L49" s="272">
        <v>4.6025104602510462E-2</v>
      </c>
      <c r="M49" s="272">
        <v>4.4576523031203565E-4</v>
      </c>
      <c r="N49" s="272">
        <v>1.4905149051490514E-2</v>
      </c>
      <c r="O49" s="326">
        <v>9.5652173913043481E-2</v>
      </c>
      <c r="P49" s="389">
        <v>1.7152658662092625E-2</v>
      </c>
      <c r="Q49" s="272">
        <v>8.6848635235732014E-3</v>
      </c>
      <c r="R49" s="272">
        <v>2.2140221402214021E-2</v>
      </c>
      <c r="S49" s="388">
        <v>1.7521902377972465E-2</v>
      </c>
      <c r="T49" s="274">
        <v>1.0385324662719596E-2</v>
      </c>
      <c r="U49" s="326">
        <v>7.1599045346062056E-3</v>
      </c>
      <c r="V49" s="387">
        <v>2.7891010512765503E-3</v>
      </c>
      <c r="W49" s="386">
        <v>3.4820176357745073E-3</v>
      </c>
      <c r="X49" s="385">
        <v>1.2524806476626057E-3</v>
      </c>
      <c r="Y49" s="374"/>
      <c r="Z49" s="373"/>
    </row>
    <row r="50" spans="2:26" x14ac:dyDescent="0.15">
      <c r="B50" s="384"/>
      <c r="C50" s="383"/>
      <c r="D50" s="382" t="s">
        <v>99</v>
      </c>
      <c r="E50" s="381">
        <v>238820</v>
      </c>
      <c r="F50" s="379">
        <v>95712</v>
      </c>
      <c r="G50" s="379">
        <v>226404</v>
      </c>
      <c r="H50" s="379">
        <v>65328</v>
      </c>
      <c r="I50" s="379">
        <v>30722</v>
      </c>
      <c r="J50" s="379">
        <v>27457</v>
      </c>
      <c r="K50" s="379">
        <v>33658</v>
      </c>
      <c r="L50" s="379">
        <v>271</v>
      </c>
      <c r="M50" s="379">
        <v>7499</v>
      </c>
      <c r="N50" s="379">
        <v>1684</v>
      </c>
      <c r="O50" s="377">
        <v>490</v>
      </c>
      <c r="P50" s="380">
        <v>2069</v>
      </c>
      <c r="Q50" s="379">
        <v>1893</v>
      </c>
      <c r="R50" s="379">
        <v>1962</v>
      </c>
      <c r="S50" s="378">
        <v>1158</v>
      </c>
      <c r="T50" s="312">
        <v>11626</v>
      </c>
      <c r="U50" s="377">
        <v>1417</v>
      </c>
      <c r="V50" s="376">
        <v>5216</v>
      </c>
      <c r="W50" s="375">
        <v>66671</v>
      </c>
      <c r="X50" s="316">
        <v>820057</v>
      </c>
      <c r="Y50" s="374"/>
      <c r="Z50" s="373"/>
    </row>
    <row r="51" spans="2:26" ht="14.25" thickBot="1" x14ac:dyDescent="0.2">
      <c r="B51" s="372"/>
      <c r="C51" s="371"/>
      <c r="D51" s="370" t="s">
        <v>101</v>
      </c>
      <c r="E51" s="369">
        <v>1.7670211875052341E-3</v>
      </c>
      <c r="F51" s="367">
        <v>4.1792042795051824E-4</v>
      </c>
      <c r="G51" s="367">
        <v>3.9751947845444429E-4</v>
      </c>
      <c r="H51" s="367">
        <v>5.6637276512368359E-4</v>
      </c>
      <c r="I51" s="367">
        <v>5.8589935551070895E-4</v>
      </c>
      <c r="J51" s="367">
        <v>7.2841169829187459E-5</v>
      </c>
      <c r="K51" s="367">
        <v>3.5652742290094482E-4</v>
      </c>
      <c r="L51" s="367">
        <v>0.15867158671586715</v>
      </c>
      <c r="M51" s="367">
        <v>5.3340445392719034E-4</v>
      </c>
      <c r="N51" s="367">
        <v>0.12589073634204276</v>
      </c>
      <c r="O51" s="364">
        <v>0.74081632653061225</v>
      </c>
      <c r="P51" s="368">
        <v>1.8366360560657321E-2</v>
      </c>
      <c r="Q51" s="367">
        <v>1.0565240359218173E-2</v>
      </c>
      <c r="R51" s="367">
        <v>1.2232415902140673E-2</v>
      </c>
      <c r="S51" s="366">
        <v>0.1079447322970639</v>
      </c>
      <c r="T51" s="365">
        <v>1.0923791501806297E-2</v>
      </c>
      <c r="U51" s="364">
        <v>6.3514467184191958E-3</v>
      </c>
      <c r="V51" s="363">
        <v>2.4923312883435582E-3</v>
      </c>
      <c r="W51" s="362">
        <v>4.3797153185042969E-3</v>
      </c>
      <c r="X51" s="361">
        <v>2.3059372702141437E-3</v>
      </c>
      <c r="Y51" s="360"/>
      <c r="Z51" s="359"/>
    </row>
    <row r="53" spans="2:26" x14ac:dyDescent="0.15">
      <c r="C53" t="s">
        <v>100</v>
      </c>
      <c r="D53" s="358" t="s">
        <v>57</v>
      </c>
      <c r="E53" s="357">
        <f>E44-E48</f>
        <v>-219051</v>
      </c>
      <c r="F53" s="357">
        <f>F44-F48</f>
        <v>-87654</v>
      </c>
      <c r="G53" s="357">
        <f>G44-G48</f>
        <v>-215374</v>
      </c>
      <c r="H53" s="357">
        <f>H44-H48</f>
        <v>-60096</v>
      </c>
      <c r="I53" s="357">
        <f>I44-I48</f>
        <v>-28376</v>
      </c>
      <c r="J53" s="357">
        <f>J44-J48</f>
        <v>-26190</v>
      </c>
      <c r="K53" s="357">
        <f>K44-K48</f>
        <v>-31300</v>
      </c>
      <c r="L53" s="357">
        <f>L44-L48</f>
        <v>-228</v>
      </c>
      <c r="M53" s="357">
        <f>M44-M48</f>
        <v>-6727</v>
      </c>
      <c r="N53" s="357">
        <f>N44-N48</f>
        <v>-1454</v>
      </c>
      <c r="O53" s="357">
        <f>O44-O48</f>
        <v>-416</v>
      </c>
      <c r="P53" s="357">
        <f>P44-P48</f>
        <v>-1719</v>
      </c>
      <c r="Q53" s="357">
        <f>Q44-Q48</f>
        <v>-1598</v>
      </c>
      <c r="R53" s="357">
        <f>R44-R48</f>
        <v>-1060</v>
      </c>
      <c r="S53" s="357">
        <f>S44-S48</f>
        <v>-785</v>
      </c>
      <c r="T53" s="357">
        <f>T44-T48</f>
        <v>-10196</v>
      </c>
      <c r="U53" s="357">
        <f>U44-U48</f>
        <v>-1248</v>
      </c>
      <c r="V53" s="357">
        <f>V44-V48</f>
        <v>-4648</v>
      </c>
      <c r="W53" s="357">
        <f>W44-W48</f>
        <v>-61817</v>
      </c>
      <c r="X53" s="357">
        <f>X44-X48</f>
        <v>-759937</v>
      </c>
    </row>
    <row r="54" spans="2:26" x14ac:dyDescent="0.15">
      <c r="D54" s="358" t="s">
        <v>99</v>
      </c>
      <c r="E54" s="357">
        <f>E45-E50</f>
        <v>-238398</v>
      </c>
      <c r="F54" s="357">
        <f>F45-F50</f>
        <v>-95672</v>
      </c>
      <c r="G54" s="357">
        <f>G45-G50</f>
        <v>-226314</v>
      </c>
      <c r="H54" s="357">
        <f>H45-H50</f>
        <v>-65291</v>
      </c>
      <c r="I54" s="357">
        <f>I45-I50</f>
        <v>-30704</v>
      </c>
      <c r="J54" s="357">
        <f>J45-J50</f>
        <v>-27455</v>
      </c>
      <c r="K54" s="357">
        <f>K45-K50</f>
        <v>-33646</v>
      </c>
      <c r="L54" s="357">
        <f>L45-L50</f>
        <v>-228</v>
      </c>
      <c r="M54" s="357">
        <f>M45-M50</f>
        <v>-7495</v>
      </c>
      <c r="N54" s="357">
        <f>N45-N50</f>
        <v>-1472</v>
      </c>
      <c r="O54" s="357">
        <f>O45-O50</f>
        <v>-127</v>
      </c>
      <c r="P54" s="357">
        <f>P45-P50</f>
        <v>-2031</v>
      </c>
      <c r="Q54" s="357">
        <f>Q45-Q50</f>
        <v>-1873</v>
      </c>
      <c r="R54" s="357">
        <f>R45-R50</f>
        <v>-1938</v>
      </c>
      <c r="S54" s="357">
        <f>S45-S50</f>
        <v>-1033</v>
      </c>
      <c r="T54" s="357">
        <f>T45-T50</f>
        <v>-11499</v>
      </c>
      <c r="U54" s="357">
        <f>U45-U50</f>
        <v>-1408</v>
      </c>
      <c r="V54" s="357">
        <f>V45-V50</f>
        <v>-5203</v>
      </c>
      <c r="W54" s="357">
        <f>W45-W50</f>
        <v>-66379</v>
      </c>
      <c r="X54" s="357">
        <f>X45-X50</f>
        <v>-818166</v>
      </c>
    </row>
    <row r="59" spans="2:26" x14ac:dyDescent="0.15">
      <c r="L59" t="s">
        <v>98</v>
      </c>
      <c r="N59" s="355">
        <f>SUM(I45,K45:W45)</f>
        <v>1300</v>
      </c>
      <c r="O59" t="s">
        <v>97</v>
      </c>
      <c r="P59" s="355">
        <f>SUM(I50,K50:W50)</f>
        <v>166336</v>
      </c>
    </row>
    <row r="60" spans="2:26" x14ac:dyDescent="0.15">
      <c r="L60" t="s">
        <v>96</v>
      </c>
      <c r="N60" s="356">
        <f>N59/X45*100</f>
        <v>68.746694870438915</v>
      </c>
    </row>
    <row r="61" spans="2:26" x14ac:dyDescent="0.15">
      <c r="L61" t="s">
        <v>95</v>
      </c>
      <c r="N61">
        <f>N59/P59*100</f>
        <v>0.78155059638322433</v>
      </c>
    </row>
    <row r="62" spans="2:26" x14ac:dyDescent="0.15">
      <c r="L62" t="s">
        <v>94</v>
      </c>
      <c r="N62" s="355">
        <f>N59-P59</f>
        <v>-165036</v>
      </c>
    </row>
  </sheetData>
  <mergeCells count="36">
    <mergeCell ref="X2:X3"/>
    <mergeCell ref="Z2:Z3"/>
    <mergeCell ref="Y2:Y3"/>
    <mergeCell ref="B2:C3"/>
    <mergeCell ref="C4:C5"/>
    <mergeCell ref="D2:D3"/>
    <mergeCell ref="E2:O2"/>
    <mergeCell ref="P2:S2"/>
    <mergeCell ref="T2:U2"/>
    <mergeCell ref="W2:W3"/>
    <mergeCell ref="C20:C23"/>
    <mergeCell ref="B4:B23"/>
    <mergeCell ref="Y18:Z23"/>
    <mergeCell ref="C8:C9"/>
    <mergeCell ref="C10:C11"/>
    <mergeCell ref="C12:C13"/>
    <mergeCell ref="C14:C15"/>
    <mergeCell ref="C16:C17"/>
    <mergeCell ref="C18:C19"/>
    <mergeCell ref="C6:C7"/>
    <mergeCell ref="C46:C47"/>
    <mergeCell ref="C24:C25"/>
    <mergeCell ref="C26:C27"/>
    <mergeCell ref="C28:C29"/>
    <mergeCell ref="C30:C31"/>
    <mergeCell ref="C32:C33"/>
    <mergeCell ref="B24:B43"/>
    <mergeCell ref="B44:B51"/>
    <mergeCell ref="Y46:Z51"/>
    <mergeCell ref="Y38:Z43"/>
    <mergeCell ref="C34:C35"/>
    <mergeCell ref="C36:C37"/>
    <mergeCell ref="C38:C39"/>
    <mergeCell ref="C40:C43"/>
    <mergeCell ref="C48:C51"/>
    <mergeCell ref="C44:C45"/>
  </mergeCells>
  <phoneticPr fontId="2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&amp;L&amp;"-,太字"&amp;16
令和２年（２０２０年）度胆振管内訪日外国人宿泊者数調査結果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訪日外国人（①市町村、国・地域別）</vt:lpstr>
      <vt:lpstr>外国人（市町村、月別）</vt:lpstr>
      <vt:lpstr>外国人（国・地域、月別）</vt:lpstr>
      <vt:lpstr>'外国人（国・地域、月別）'!Print_Area</vt:lpstr>
      <vt:lpstr>'外国人（市町村、月別）'!Print_Area</vt:lpstr>
      <vt:lpstr>'訪日外国人（①市町村、国・地域別）'!Print_Area</vt:lpstr>
      <vt:lpstr>'訪日外国人（①市町村、国・地域別）'!Print_Titles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北海道胆振総合振興局商工労働観光課</cp:lastModifiedBy>
  <cp:lastPrinted>2021-07-21T05:33:35Z</cp:lastPrinted>
  <dcterms:created xsi:type="dcterms:W3CDTF">2015-05-18T13:27:38Z</dcterms:created>
  <dcterms:modified xsi:type="dcterms:W3CDTF">2024-01-15T07:29:32Z</dcterms:modified>
</cp:coreProperties>
</file>