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R4年度\上期\03_報道発表\HP\"/>
    </mc:Choice>
  </mc:AlternateContent>
  <bookViews>
    <workbookView xWindow="0" yWindow="0" windowWidth="19200" windowHeight="6250"/>
  </bookViews>
  <sheets>
    <sheet name="市町、国・地域別" sheetId="2" r:id="rId1"/>
  </sheets>
  <externalReferences>
    <externalReference r:id="rId2"/>
  </externalReferences>
  <definedNames>
    <definedName name="_xlnm.Print_Area" localSheetId="0">'市町、国・地域別'!$A$1:$Y$51</definedName>
    <definedName name="_xlnm.Print_Titles" localSheetId="0">'市町、国・地域別'!$1:$5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R30" i="2" s="1"/>
  <c r="S6" i="2"/>
  <c r="T6" i="2"/>
  <c r="U6" i="2"/>
  <c r="V6" i="2"/>
  <c r="V30" i="2" s="1"/>
  <c r="D7" i="2"/>
  <c r="D31" i="2" s="1"/>
  <c r="E7" i="2"/>
  <c r="F7" i="2"/>
  <c r="G7" i="2"/>
  <c r="H7" i="2"/>
  <c r="H31" i="2" s="1"/>
  <c r="I7" i="2"/>
  <c r="J7" i="2"/>
  <c r="K7" i="2"/>
  <c r="K31" i="2" s="1"/>
  <c r="L7" i="2"/>
  <c r="M7" i="2"/>
  <c r="N7" i="2"/>
  <c r="O7" i="2"/>
  <c r="O31" i="2" s="1"/>
  <c r="P7" i="2"/>
  <c r="P31" i="2" s="1"/>
  <c r="Q7" i="2"/>
  <c r="Q31" i="2" s="1"/>
  <c r="R7" i="2"/>
  <c r="S7" i="2"/>
  <c r="S31" i="2" s="1"/>
  <c r="T7" i="2"/>
  <c r="T31" i="2" s="1"/>
  <c r="U7" i="2"/>
  <c r="U31" i="2" s="1"/>
  <c r="V7" i="2"/>
  <c r="D8" i="2"/>
  <c r="D32" i="2" s="1"/>
  <c r="E8" i="2"/>
  <c r="E32" i="2" s="1"/>
  <c r="F8" i="2"/>
  <c r="G8" i="2"/>
  <c r="G32" i="2" s="1"/>
  <c r="H8" i="2"/>
  <c r="H32" i="2" s="1"/>
  <c r="I8" i="2"/>
  <c r="I32" i="2" s="1"/>
  <c r="J8" i="2"/>
  <c r="K8" i="2"/>
  <c r="K32" i="2" s="1"/>
  <c r="L8" i="2"/>
  <c r="M8" i="2"/>
  <c r="N8" i="2"/>
  <c r="O8" i="2"/>
  <c r="P8" i="2"/>
  <c r="Q8" i="2"/>
  <c r="Q32" i="2" s="1"/>
  <c r="R8" i="2"/>
  <c r="S8" i="2"/>
  <c r="T8" i="2"/>
  <c r="T32" i="2" s="1"/>
  <c r="U8" i="2"/>
  <c r="U32" i="2" s="1"/>
  <c r="V8" i="2"/>
  <c r="D9" i="2"/>
  <c r="E9" i="2"/>
  <c r="F9" i="2"/>
  <c r="F33" i="2" s="1"/>
  <c r="G9" i="2"/>
  <c r="H9" i="2"/>
  <c r="I9" i="2"/>
  <c r="J9" i="2"/>
  <c r="J33" i="2" s="1"/>
  <c r="K9" i="2"/>
  <c r="L9" i="2"/>
  <c r="M9" i="2"/>
  <c r="N9" i="2"/>
  <c r="N33" i="2" s="1"/>
  <c r="O9" i="2"/>
  <c r="P9" i="2"/>
  <c r="P33" i="2" s="1"/>
  <c r="Q9" i="2"/>
  <c r="R9" i="2"/>
  <c r="R33" i="2" s="1"/>
  <c r="S9" i="2"/>
  <c r="T9" i="2"/>
  <c r="T33" i="2" s="1"/>
  <c r="U9" i="2"/>
  <c r="V9" i="2"/>
  <c r="V33" i="2" s="1"/>
  <c r="D10" i="2"/>
  <c r="E10" i="2"/>
  <c r="F10" i="2"/>
  <c r="F34" i="2" s="1"/>
  <c r="G10" i="2"/>
  <c r="G34" i="2" s="1"/>
  <c r="H10" i="2"/>
  <c r="I10" i="2"/>
  <c r="J10" i="2"/>
  <c r="J34" i="2" s="1"/>
  <c r="K10" i="2"/>
  <c r="K34" i="2" s="1"/>
  <c r="L10" i="2"/>
  <c r="M10" i="2"/>
  <c r="N10" i="2"/>
  <c r="N34" i="2" s="1"/>
  <c r="O10" i="2"/>
  <c r="O34" i="2" s="1"/>
  <c r="P10" i="2"/>
  <c r="Q10" i="2"/>
  <c r="R10" i="2"/>
  <c r="S10" i="2"/>
  <c r="S34" i="2" s="1"/>
  <c r="T10" i="2"/>
  <c r="U10" i="2"/>
  <c r="V10" i="2"/>
  <c r="W10" i="2"/>
  <c r="D11" i="2"/>
  <c r="E11" i="2"/>
  <c r="E35" i="2" s="1"/>
  <c r="F11" i="2"/>
  <c r="F35" i="2" s="1"/>
  <c r="G11" i="2"/>
  <c r="G35" i="2" s="1"/>
  <c r="H11" i="2"/>
  <c r="H35" i="2" s="1"/>
  <c r="I11" i="2"/>
  <c r="I35" i="2" s="1"/>
  <c r="J11" i="2"/>
  <c r="K11" i="2"/>
  <c r="K35" i="2" s="1"/>
  <c r="L11" i="2"/>
  <c r="M11" i="2"/>
  <c r="N11" i="2"/>
  <c r="N35" i="2" s="1"/>
  <c r="O11" i="2"/>
  <c r="O35" i="2" s="1"/>
  <c r="P11" i="2"/>
  <c r="P35" i="2" s="1"/>
  <c r="Q11" i="2"/>
  <c r="Q35" i="2" s="1"/>
  <c r="R11" i="2"/>
  <c r="R35" i="2" s="1"/>
  <c r="S11" i="2"/>
  <c r="S35" i="2" s="1"/>
  <c r="T11" i="2"/>
  <c r="U11" i="2"/>
  <c r="U35" i="2" s="1"/>
  <c r="V11" i="2"/>
  <c r="V35" i="2" s="1"/>
  <c r="D12" i="2"/>
  <c r="D36" i="2" s="1"/>
  <c r="E12" i="2"/>
  <c r="F12" i="2"/>
  <c r="F36" i="2" s="1"/>
  <c r="G12" i="2"/>
  <c r="G36" i="2" s="1"/>
  <c r="H12" i="2"/>
  <c r="I12" i="2"/>
  <c r="J12" i="2"/>
  <c r="J36" i="2" s="1"/>
  <c r="K12" i="2"/>
  <c r="K36" i="2" s="1"/>
  <c r="L12" i="2"/>
  <c r="M12" i="2"/>
  <c r="N12" i="2"/>
  <c r="O12" i="2"/>
  <c r="O36" i="2" s="1"/>
  <c r="P12" i="2"/>
  <c r="P36" i="2" s="1"/>
  <c r="Q12" i="2"/>
  <c r="R12" i="2"/>
  <c r="S12" i="2"/>
  <c r="S36" i="2" s="1"/>
  <c r="T12" i="2"/>
  <c r="T36" i="2" s="1"/>
  <c r="U12" i="2"/>
  <c r="V12" i="2"/>
  <c r="D13" i="2"/>
  <c r="E13" i="2"/>
  <c r="E37" i="2" s="1"/>
  <c r="F13" i="2"/>
  <c r="G13" i="2"/>
  <c r="H13" i="2"/>
  <c r="H37" i="2" s="1"/>
  <c r="I13" i="2"/>
  <c r="I37" i="2" s="1"/>
  <c r="J13" i="2"/>
  <c r="K13" i="2"/>
  <c r="L13" i="2"/>
  <c r="M13" i="2"/>
  <c r="N13" i="2"/>
  <c r="O13" i="2"/>
  <c r="P13" i="2"/>
  <c r="P37" i="2" s="1"/>
  <c r="Q13" i="2"/>
  <c r="Q37" i="2" s="1"/>
  <c r="R13" i="2"/>
  <c r="S13" i="2"/>
  <c r="T13" i="2"/>
  <c r="T37" i="2" s="1"/>
  <c r="U13" i="2"/>
  <c r="U37" i="2" s="1"/>
  <c r="V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Y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Y15" i="2"/>
  <c r="D16" i="2"/>
  <c r="D38" i="2" s="1"/>
  <c r="E16" i="2"/>
  <c r="F16" i="2"/>
  <c r="F38" i="2" s="1"/>
  <c r="G16" i="2"/>
  <c r="H16" i="2"/>
  <c r="H38" i="2" s="1"/>
  <c r="I16" i="2"/>
  <c r="I38" i="2" s="1"/>
  <c r="J16" i="2"/>
  <c r="J38" i="2" s="1"/>
  <c r="K16" i="2"/>
  <c r="L16" i="2"/>
  <c r="M16" i="2"/>
  <c r="N16" i="2"/>
  <c r="N38" i="2" s="1"/>
  <c r="O16" i="2"/>
  <c r="P16" i="2"/>
  <c r="P38" i="2" s="1"/>
  <c r="Q16" i="2"/>
  <c r="Q38" i="2" s="1"/>
  <c r="R16" i="2"/>
  <c r="R38" i="2" s="1"/>
  <c r="S16" i="2"/>
  <c r="T16" i="2"/>
  <c r="T38" i="2" s="1"/>
  <c r="U16" i="2"/>
  <c r="V16" i="2"/>
  <c r="V38" i="2" s="1"/>
  <c r="D17" i="2"/>
  <c r="E17" i="2"/>
  <c r="E39" i="2" s="1"/>
  <c r="F17" i="2"/>
  <c r="F39" i="2" s="1"/>
  <c r="G17" i="2"/>
  <c r="H17" i="2"/>
  <c r="I17" i="2"/>
  <c r="I39" i="2" s="1"/>
  <c r="J17" i="2"/>
  <c r="J39" i="2" s="1"/>
  <c r="K17" i="2"/>
  <c r="L17" i="2"/>
  <c r="M17" i="2"/>
  <c r="N17" i="2"/>
  <c r="N39" i="2" s="1"/>
  <c r="O17" i="2"/>
  <c r="O39" i="2" s="1"/>
  <c r="P17" i="2"/>
  <c r="Q17" i="2"/>
  <c r="Q39" i="2" s="1"/>
  <c r="R17" i="2"/>
  <c r="S17" i="2"/>
  <c r="S39" i="2" s="1"/>
  <c r="T17" i="2"/>
  <c r="U17" i="2"/>
  <c r="U39" i="2" s="1"/>
  <c r="V17" i="2"/>
  <c r="V39" i="2" s="1"/>
  <c r="D18" i="2"/>
  <c r="E18" i="2"/>
  <c r="E40" i="2" s="1"/>
  <c r="F18" i="2"/>
  <c r="G18" i="2"/>
  <c r="G40" i="2" s="1"/>
  <c r="H18" i="2"/>
  <c r="H40" i="2" s="1"/>
  <c r="I18" i="2"/>
  <c r="J18" i="2"/>
  <c r="K18" i="2"/>
  <c r="K40" i="2" s="1"/>
  <c r="L18" i="2"/>
  <c r="M18" i="2"/>
  <c r="N18" i="2"/>
  <c r="O18" i="2"/>
  <c r="O40" i="2" s="1"/>
  <c r="P18" i="2"/>
  <c r="P40" i="2" s="1"/>
  <c r="Q18" i="2"/>
  <c r="Q40" i="2" s="1"/>
  <c r="R18" i="2"/>
  <c r="S18" i="2"/>
  <c r="S40" i="2" s="1"/>
  <c r="T18" i="2"/>
  <c r="U18" i="2"/>
  <c r="U40" i="2" s="1"/>
  <c r="V18" i="2"/>
  <c r="D19" i="2"/>
  <c r="D41" i="2" s="1"/>
  <c r="E19" i="2"/>
  <c r="F19" i="2"/>
  <c r="F41" i="2" s="1"/>
  <c r="G19" i="2"/>
  <c r="G41" i="2" s="1"/>
  <c r="H19" i="2"/>
  <c r="I19" i="2"/>
  <c r="I41" i="2" s="1"/>
  <c r="J19" i="2"/>
  <c r="J41" i="2" s="1"/>
  <c r="K19" i="2"/>
  <c r="K41" i="2" s="1"/>
  <c r="L19" i="2"/>
  <c r="M19" i="2"/>
  <c r="N19" i="2"/>
  <c r="O19" i="2"/>
  <c r="O41" i="2" s="1"/>
  <c r="P19" i="2"/>
  <c r="P41" i="2" s="1"/>
  <c r="Q19" i="2"/>
  <c r="Q41" i="2" s="1"/>
  <c r="R19" i="2"/>
  <c r="R41" i="2" s="1"/>
  <c r="S19" i="2"/>
  <c r="S41" i="2" s="1"/>
  <c r="T19" i="2"/>
  <c r="T41" i="2" s="1"/>
  <c r="U19" i="2"/>
  <c r="U41" i="2" s="1"/>
  <c r="V19" i="2"/>
  <c r="V41" i="2" s="1"/>
  <c r="D20" i="2"/>
  <c r="D42" i="2" s="1"/>
  <c r="E20" i="2"/>
  <c r="E42" i="2" s="1"/>
  <c r="F20" i="2"/>
  <c r="F42" i="2" s="1"/>
  <c r="G20" i="2"/>
  <c r="H20" i="2"/>
  <c r="H42" i="2" s="1"/>
  <c r="I20" i="2"/>
  <c r="I42" i="2" s="1"/>
  <c r="J20" i="2"/>
  <c r="J42" i="2" s="1"/>
  <c r="K20" i="2"/>
  <c r="L20" i="2"/>
  <c r="M20" i="2"/>
  <c r="N20" i="2"/>
  <c r="N42" i="2" s="1"/>
  <c r="O20" i="2"/>
  <c r="P20" i="2"/>
  <c r="P42" i="2" s="1"/>
  <c r="Q20" i="2"/>
  <c r="Q42" i="2" s="1"/>
  <c r="R20" i="2"/>
  <c r="R42" i="2" s="1"/>
  <c r="S20" i="2"/>
  <c r="T20" i="2"/>
  <c r="T42" i="2" s="1"/>
  <c r="U20" i="2"/>
  <c r="U42" i="2" s="1"/>
  <c r="V20" i="2"/>
  <c r="V42" i="2" s="1"/>
  <c r="D21" i="2"/>
  <c r="E21" i="2"/>
  <c r="F21" i="2"/>
  <c r="F43" i="2" s="1"/>
  <c r="G21" i="2"/>
  <c r="G43" i="2" s="1"/>
  <c r="H21" i="2"/>
  <c r="I21" i="2"/>
  <c r="J21" i="2"/>
  <c r="J43" i="2" s="1"/>
  <c r="K21" i="2"/>
  <c r="K43" i="2" s="1"/>
  <c r="L21" i="2"/>
  <c r="M21" i="2"/>
  <c r="N21" i="2"/>
  <c r="N43" i="2" s="1"/>
  <c r="O21" i="2"/>
  <c r="O43" i="2" s="1"/>
  <c r="P21" i="2"/>
  <c r="Q21" i="2"/>
  <c r="R21" i="2"/>
  <c r="R43" i="2" s="1"/>
  <c r="S21" i="2"/>
  <c r="S43" i="2" s="1"/>
  <c r="T21" i="2"/>
  <c r="U21" i="2"/>
  <c r="V21" i="2"/>
  <c r="V43" i="2" s="1"/>
  <c r="W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Y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Y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Y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Y25" i="2"/>
  <c r="D26" i="2"/>
  <c r="E26" i="2"/>
  <c r="E44" i="2" s="1"/>
  <c r="F26" i="2"/>
  <c r="F44" i="2" s="1"/>
  <c r="G26" i="2"/>
  <c r="H26" i="2"/>
  <c r="H44" i="2" s="1"/>
  <c r="I26" i="2"/>
  <c r="I44" i="2" s="1"/>
  <c r="J26" i="2"/>
  <c r="J44" i="2" s="1"/>
  <c r="K26" i="2"/>
  <c r="L26" i="2"/>
  <c r="M26" i="2"/>
  <c r="N26" i="2"/>
  <c r="N44" i="2" s="1"/>
  <c r="O26" i="2"/>
  <c r="P26" i="2"/>
  <c r="P44" i="2" s="1"/>
  <c r="Q26" i="2"/>
  <c r="Q44" i="2" s="1"/>
  <c r="R26" i="2"/>
  <c r="R44" i="2" s="1"/>
  <c r="S26" i="2"/>
  <c r="T26" i="2"/>
  <c r="T44" i="2" s="1"/>
  <c r="U26" i="2"/>
  <c r="U44" i="2" s="1"/>
  <c r="V26" i="2"/>
  <c r="V44" i="2" s="1"/>
  <c r="Y26" i="2"/>
  <c r="D27" i="2"/>
  <c r="E27" i="2"/>
  <c r="E45" i="2" s="1"/>
  <c r="F27" i="2"/>
  <c r="G27" i="2"/>
  <c r="G45" i="2" s="1"/>
  <c r="H27" i="2"/>
  <c r="I27" i="2"/>
  <c r="I45" i="2" s="1"/>
  <c r="J27" i="2"/>
  <c r="J45" i="2" s="1"/>
  <c r="K27" i="2"/>
  <c r="K45" i="2" s="1"/>
  <c r="L27" i="2"/>
  <c r="M27" i="2"/>
  <c r="N27" i="2"/>
  <c r="N45" i="2" s="1"/>
  <c r="O27" i="2"/>
  <c r="P27" i="2"/>
  <c r="Q27" i="2"/>
  <c r="Q45" i="2" s="1"/>
  <c r="R27" i="2"/>
  <c r="R45" i="2" s="1"/>
  <c r="S27" i="2"/>
  <c r="T27" i="2"/>
  <c r="U27" i="2"/>
  <c r="V27" i="2"/>
  <c r="V45" i="2" s="1"/>
  <c r="Y27" i="2"/>
  <c r="X28" i="2"/>
  <c r="X29" i="2"/>
  <c r="D30" i="2"/>
  <c r="E30" i="2"/>
  <c r="H30" i="2"/>
  <c r="I30" i="2"/>
  <c r="N30" i="2"/>
  <c r="P30" i="2"/>
  <c r="Q30" i="2"/>
  <c r="T30" i="2"/>
  <c r="U30" i="2"/>
  <c r="E31" i="2"/>
  <c r="F31" i="2"/>
  <c r="G31" i="2"/>
  <c r="I31" i="2"/>
  <c r="J31" i="2"/>
  <c r="N31" i="2"/>
  <c r="R31" i="2"/>
  <c r="V31" i="2"/>
  <c r="O32" i="2"/>
  <c r="P32" i="2"/>
  <c r="S32" i="2"/>
  <c r="D33" i="2"/>
  <c r="G33" i="2"/>
  <c r="H33" i="2"/>
  <c r="K33" i="2"/>
  <c r="O33" i="2"/>
  <c r="S33" i="2"/>
  <c r="D34" i="2"/>
  <c r="E34" i="2"/>
  <c r="H34" i="2"/>
  <c r="I34" i="2"/>
  <c r="P34" i="2"/>
  <c r="Q34" i="2"/>
  <c r="R34" i="2"/>
  <c r="T34" i="2"/>
  <c r="U34" i="2"/>
  <c r="V34" i="2"/>
  <c r="J35" i="2"/>
  <c r="E36" i="2"/>
  <c r="I36" i="2"/>
  <c r="N36" i="2"/>
  <c r="Q36" i="2"/>
  <c r="R36" i="2"/>
  <c r="U36" i="2"/>
  <c r="V36" i="2"/>
  <c r="F37" i="2"/>
  <c r="G37" i="2"/>
  <c r="J37" i="2"/>
  <c r="K37" i="2"/>
  <c r="N37" i="2"/>
  <c r="O37" i="2"/>
  <c r="R37" i="2"/>
  <c r="S37" i="2"/>
  <c r="V37" i="2"/>
  <c r="E38" i="2"/>
  <c r="G38" i="2"/>
  <c r="K38" i="2"/>
  <c r="O38" i="2"/>
  <c r="S38" i="2"/>
  <c r="D39" i="2"/>
  <c r="H39" i="2"/>
  <c r="P39" i="2"/>
  <c r="R39" i="2"/>
  <c r="T39" i="2"/>
  <c r="F40" i="2"/>
  <c r="I40" i="2"/>
  <c r="J40" i="2"/>
  <c r="N40" i="2"/>
  <c r="R40" i="2"/>
  <c r="V40" i="2"/>
  <c r="H41" i="2"/>
  <c r="N41" i="2"/>
  <c r="G42" i="2"/>
  <c r="K42" i="2"/>
  <c r="O42" i="2"/>
  <c r="S42" i="2"/>
  <c r="Y42" i="2"/>
  <c r="AA42" i="2" s="1"/>
  <c r="D43" i="2"/>
  <c r="E43" i="2"/>
  <c r="H43" i="2"/>
  <c r="I43" i="2"/>
  <c r="P43" i="2"/>
  <c r="Q43" i="2"/>
  <c r="T43" i="2"/>
  <c r="U43" i="2"/>
  <c r="G44" i="2"/>
  <c r="K44" i="2"/>
  <c r="O44" i="2"/>
  <c r="S44" i="2"/>
  <c r="D45" i="2"/>
  <c r="H45" i="2"/>
  <c r="O45" i="2"/>
  <c r="P45" i="2"/>
  <c r="S45" i="2"/>
  <c r="T45" i="2"/>
  <c r="U45" i="2"/>
  <c r="W48" i="2"/>
  <c r="Y48" i="2"/>
  <c r="AA48" i="2" s="1"/>
  <c r="W49" i="2"/>
  <c r="Y49" i="2" s="1"/>
  <c r="AA49" i="2" s="1"/>
  <c r="W50" i="2"/>
  <c r="Y50" i="2" s="1"/>
  <c r="AA50" i="2" s="1"/>
  <c r="W51" i="2"/>
  <c r="Y51" i="2" s="1"/>
  <c r="AA51" i="2" s="1"/>
  <c r="W52" i="2"/>
  <c r="Y52" i="2" s="1"/>
  <c r="Z52" i="2"/>
  <c r="W53" i="2"/>
  <c r="Y53" i="2" s="1"/>
  <c r="Z53" i="2"/>
  <c r="W54" i="2"/>
  <c r="Y54" i="2" s="1"/>
  <c r="Z54" i="2"/>
  <c r="W55" i="2"/>
  <c r="Y55" i="2"/>
  <c r="Z55" i="2"/>
  <c r="W56" i="2"/>
  <c r="Y56" i="2" s="1"/>
  <c r="Z56" i="2"/>
  <c r="W57" i="2"/>
  <c r="Y57" i="2" s="1"/>
  <c r="AA57" i="2" s="1"/>
  <c r="Z57" i="2"/>
  <c r="W58" i="2"/>
  <c r="Y58" i="2" s="1"/>
  <c r="Z58" i="2"/>
  <c r="W59" i="2"/>
  <c r="Y59" i="2" s="1"/>
  <c r="Z59" i="2"/>
  <c r="Y60" i="2"/>
  <c r="Z60" i="2"/>
  <c r="W61" i="2"/>
  <c r="Y61" i="2"/>
  <c r="Z61" i="2"/>
  <c r="W62" i="2"/>
  <c r="Y62" i="2" s="1"/>
  <c r="Z62" i="2"/>
  <c r="W63" i="2"/>
  <c r="Y63" i="2" s="1"/>
  <c r="Z63" i="2"/>
  <c r="D64" i="2"/>
  <c r="E64" i="2"/>
  <c r="F64" i="2"/>
  <c r="G64" i="2"/>
  <c r="H64" i="2"/>
  <c r="I64" i="2"/>
  <c r="J64" i="2"/>
  <c r="K64" i="2"/>
  <c r="N64" i="2"/>
  <c r="O64" i="2"/>
  <c r="P64" i="2"/>
  <c r="Q64" i="2"/>
  <c r="R64" i="2"/>
  <c r="S64" i="2"/>
  <c r="T64" i="2"/>
  <c r="U64" i="2"/>
  <c r="V64" i="2"/>
  <c r="W64" i="2"/>
  <c r="Y64" i="2" s="1"/>
  <c r="Z64" i="2"/>
  <c r="D65" i="2"/>
  <c r="E65" i="2"/>
  <c r="F65" i="2"/>
  <c r="G65" i="2"/>
  <c r="H65" i="2"/>
  <c r="I65" i="2"/>
  <c r="J65" i="2"/>
  <c r="K65" i="2"/>
  <c r="N65" i="2"/>
  <c r="O65" i="2"/>
  <c r="P65" i="2"/>
  <c r="Q65" i="2"/>
  <c r="R65" i="2"/>
  <c r="S65" i="2"/>
  <c r="T65" i="2"/>
  <c r="U65" i="2"/>
  <c r="V65" i="2"/>
  <c r="Z65" i="2"/>
  <c r="P47" i="2" l="1"/>
  <c r="AA63" i="2"/>
  <c r="AA60" i="2"/>
  <c r="W34" i="2"/>
  <c r="Y34" i="2" s="1"/>
  <c r="AA34" i="2" s="1"/>
  <c r="W27" i="2"/>
  <c r="AA27" i="2" s="1"/>
  <c r="H28" i="2"/>
  <c r="W65" i="2"/>
  <c r="Y65" i="2" s="1"/>
  <c r="AA65" i="2" s="1"/>
  <c r="AA61" i="2"/>
  <c r="W14" i="2"/>
  <c r="AA62" i="2"/>
  <c r="H36" i="2"/>
  <c r="W36" i="2" s="1"/>
  <c r="Y36" i="2" s="1"/>
  <c r="AA36" i="2" s="1"/>
  <c r="Q28" i="2"/>
  <c r="W19" i="2"/>
  <c r="AA53" i="2"/>
  <c r="E41" i="2"/>
  <c r="W41" i="2" s="1"/>
  <c r="Y41" i="2" s="1"/>
  <c r="AA41" i="2" s="1"/>
  <c r="W17" i="2"/>
  <c r="Y17" i="2" s="1"/>
  <c r="S28" i="2"/>
  <c r="H29" i="2"/>
  <c r="E46" i="2"/>
  <c r="W12" i="2"/>
  <c r="AA12" i="2" s="1"/>
  <c r="F45" i="2"/>
  <c r="F47" i="2" s="1"/>
  <c r="M29" i="2"/>
  <c r="O28" i="2"/>
  <c r="S47" i="2"/>
  <c r="I28" i="2"/>
  <c r="W43" i="2"/>
  <c r="Y43" i="2" s="1"/>
  <c r="AA43" i="2" s="1"/>
  <c r="T40" i="2"/>
  <c r="T46" i="2" s="1"/>
  <c r="T28" i="2"/>
  <c r="AA58" i="2"/>
  <c r="AA54" i="2"/>
  <c r="I46" i="2"/>
  <c r="S30" i="2"/>
  <c r="S46" i="2" s="1"/>
  <c r="O30" i="2"/>
  <c r="O46" i="2" s="1"/>
  <c r="U29" i="2"/>
  <c r="E29" i="2"/>
  <c r="W25" i="2"/>
  <c r="J47" i="2"/>
  <c r="Y19" i="2"/>
  <c r="AA19" i="2"/>
  <c r="O47" i="2"/>
  <c r="V29" i="2"/>
  <c r="R29" i="2"/>
  <c r="N29" i="2"/>
  <c r="J29" i="2"/>
  <c r="F29" i="2"/>
  <c r="W13" i="2"/>
  <c r="D37" i="2"/>
  <c r="W37" i="2" s="1"/>
  <c r="Y37" i="2" s="1"/>
  <c r="AA37" i="2" s="1"/>
  <c r="T35" i="2"/>
  <c r="T47" i="2" s="1"/>
  <c r="T29" i="2"/>
  <c r="L29" i="2"/>
  <c r="W11" i="2"/>
  <c r="D35" i="2"/>
  <c r="W35" i="2" s="1"/>
  <c r="Y35" i="2" s="1"/>
  <c r="AA35" i="2" s="1"/>
  <c r="D29" i="2"/>
  <c r="J32" i="2"/>
  <c r="F32" i="2"/>
  <c r="W8" i="2"/>
  <c r="V28" i="2"/>
  <c r="R28" i="2"/>
  <c r="N28" i="2"/>
  <c r="J28" i="2"/>
  <c r="J30" i="2"/>
  <c r="F28" i="2"/>
  <c r="F30" i="2"/>
  <c r="W24" i="2"/>
  <c r="P46" i="2"/>
  <c r="W18" i="2"/>
  <c r="D28" i="2"/>
  <c r="W6" i="2"/>
  <c r="K28" i="2"/>
  <c r="K30" i="2"/>
  <c r="K46" i="2" s="1"/>
  <c r="AA59" i="2"/>
  <c r="AA55" i="2"/>
  <c r="R47" i="2"/>
  <c r="W31" i="2"/>
  <c r="Y31" i="2" s="1"/>
  <c r="AA31" i="2" s="1"/>
  <c r="P29" i="2"/>
  <c r="P28" i="2"/>
  <c r="W26" i="2"/>
  <c r="AA26" i="2" s="1"/>
  <c r="D44" i="2"/>
  <c r="W44" i="2" s="1"/>
  <c r="Y44" i="2" s="1"/>
  <c r="AA44" i="2" s="1"/>
  <c r="U38" i="2"/>
  <c r="U28" i="2"/>
  <c r="Q46" i="2"/>
  <c r="M28" i="2"/>
  <c r="E28" i="2"/>
  <c r="W15" i="2"/>
  <c r="Y21" i="2"/>
  <c r="AA21" i="2"/>
  <c r="W20" i="2"/>
  <c r="L28" i="2"/>
  <c r="G28" i="2"/>
  <c r="G30" i="2"/>
  <c r="G46" i="2" s="1"/>
  <c r="AA64" i="2"/>
  <c r="AA56" i="2"/>
  <c r="AA52" i="2"/>
  <c r="D40" i="2"/>
  <c r="V32" i="2"/>
  <c r="V46" i="2" s="1"/>
  <c r="R32" i="2"/>
  <c r="R46" i="2" s="1"/>
  <c r="N32" i="2"/>
  <c r="N46" i="2" s="1"/>
  <c r="U33" i="2"/>
  <c r="U47" i="2" s="1"/>
  <c r="Q33" i="2"/>
  <c r="Q47" i="2" s="1"/>
  <c r="Q29" i="2"/>
  <c r="I29" i="2"/>
  <c r="I33" i="2"/>
  <c r="I47" i="2" s="1"/>
  <c r="E33" i="2"/>
  <c r="S29" i="2"/>
  <c r="O29" i="2"/>
  <c r="K29" i="2"/>
  <c r="K39" i="2"/>
  <c r="K47" i="2" s="1"/>
  <c r="G29" i="2"/>
  <c r="G39" i="2"/>
  <c r="W16" i="2"/>
  <c r="Y10" i="2"/>
  <c r="AA10" i="2"/>
  <c r="W9" i="2"/>
  <c r="V47" i="2"/>
  <c r="N47" i="2"/>
  <c r="H47" i="2"/>
  <c r="W22" i="2"/>
  <c r="W7" i="2"/>
  <c r="H46" i="2" l="1"/>
  <c r="AA17" i="2"/>
  <c r="J46" i="2"/>
  <c r="W45" i="2"/>
  <c r="Y45" i="2" s="1"/>
  <c r="AA45" i="2" s="1"/>
  <c r="Y12" i="2"/>
  <c r="W40" i="2"/>
  <c r="Y40" i="2" s="1"/>
  <c r="AA40" i="2" s="1"/>
  <c r="D47" i="2"/>
  <c r="U46" i="2"/>
  <c r="W38" i="2"/>
  <c r="Y38" i="2" s="1"/>
  <c r="AA38" i="2" s="1"/>
  <c r="Y6" i="2"/>
  <c r="AA6" i="2"/>
  <c r="Y13" i="2"/>
  <c r="AA13" i="2"/>
  <c r="Y11" i="2"/>
  <c r="AA11" i="2"/>
  <c r="AA7" i="2"/>
  <c r="Y7" i="2"/>
  <c r="Y16" i="2"/>
  <c r="AA16" i="2"/>
  <c r="Y20" i="2"/>
  <c r="AA20" i="2"/>
  <c r="D46" i="2"/>
  <c r="W28" i="2"/>
  <c r="F46" i="2"/>
  <c r="W30" i="2"/>
  <c r="Y30" i="2" s="1"/>
  <c r="AA30" i="2" s="1"/>
  <c r="Y8" i="2"/>
  <c r="AA8" i="2"/>
  <c r="W29" i="2"/>
  <c r="Y9" i="2"/>
  <c r="AA9" i="2"/>
  <c r="G47" i="2"/>
  <c r="W39" i="2"/>
  <c r="Y39" i="2" s="1"/>
  <c r="AA39" i="2" s="1"/>
  <c r="W33" i="2"/>
  <c r="Y33" i="2" s="1"/>
  <c r="AA33" i="2" s="1"/>
  <c r="E47" i="2"/>
  <c r="Y18" i="2"/>
  <c r="AA18" i="2"/>
  <c r="W32" i="2"/>
  <c r="Y32" i="2" s="1"/>
  <c r="AA32" i="2" s="1"/>
  <c r="AA29" i="2" l="1"/>
  <c r="Y29" i="2"/>
  <c r="AA28" i="2"/>
  <c r="Y28" i="2"/>
  <c r="W46" i="2"/>
  <c r="Y46" i="2" s="1"/>
  <c r="AA46" i="2" s="1"/>
  <c r="W47" i="2"/>
  <c r="Y47" i="2" s="1"/>
  <c r="AA47" i="2" s="1"/>
</calcChain>
</file>

<file path=xl/sharedStrings.xml><?xml version="1.0" encoding="utf-8"?>
<sst xmlns="http://schemas.openxmlformats.org/spreadsheetml/2006/main" count="132" uniqueCount="53">
  <si>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</si>
  <si>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宿泊人数</t>
    </r>
  </si>
  <si>
    <t>振興局計</t>
    <rPh sb="0" eb="3">
      <t>シンコウキョク</t>
    </rPh>
    <rPh sb="3" eb="4">
      <t>ケイ</t>
    </rPh>
    <phoneticPr fontId="8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</si>
  <si>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8"/>
  </si>
  <si>
    <t>厚真町</t>
    <rPh sb="0" eb="3">
      <t>アツマチョウ</t>
    </rPh>
    <phoneticPr fontId="8"/>
  </si>
  <si>
    <t>安平町</t>
    <rPh sb="0" eb="3">
      <t>アビラチョウ</t>
    </rPh>
    <phoneticPr fontId="8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</si>
  <si>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8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</si>
  <si>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8"/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</si>
  <si>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8"/>
  </si>
  <si>
    <t>豊浦町</t>
    <rPh sb="0" eb="3">
      <t>トヨウラチョウ</t>
    </rPh>
    <phoneticPr fontId="8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</si>
  <si>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8"/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</si>
  <si>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8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</si>
  <si>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8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</si>
  <si>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8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</si>
  <si>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8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</si>
  <si>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8"/>
  </si>
  <si>
    <t>年度計</t>
    <rPh sb="0" eb="2">
      <t>ネンド</t>
    </rPh>
    <rPh sb="2" eb="3">
      <t>ケイ</t>
    </rPh>
    <phoneticPr fontId="8"/>
  </si>
  <si>
    <t>下期</t>
    <rPh sb="0" eb="2">
      <t>シモキ</t>
    </rPh>
    <phoneticPr fontId="8"/>
  </si>
  <si>
    <t>－</t>
  </si>
  <si>
    <t>上期</t>
    <rPh sb="0" eb="2">
      <t>カミキ</t>
    </rPh>
    <phoneticPr fontId="8"/>
  </si>
  <si>
    <r>
      <rPr>
        <sz val="14"/>
        <rFont val="ＭＳ Ｐゴシック"/>
        <family val="3"/>
        <charset val="128"/>
      </rPr>
      <t>オーストラリア</t>
    </r>
    <phoneticPr fontId="8"/>
  </si>
  <si>
    <r>
      <rPr>
        <sz val="14"/>
        <rFont val="ＭＳ Ｐゴシック"/>
        <family val="3"/>
        <charset val="128"/>
      </rPr>
      <t>カナダ</t>
    </r>
    <phoneticPr fontId="8"/>
  </si>
  <si>
    <r>
      <rPr>
        <sz val="14"/>
        <rFont val="ＭＳ Ｐゴシック"/>
        <family val="3"/>
        <charset val="128"/>
      </rPr>
      <t>アメリカ</t>
    </r>
    <phoneticPr fontId="8"/>
  </si>
  <si>
    <r>
      <rPr>
        <sz val="14"/>
        <rFont val="ＭＳ Ｐゴシック"/>
        <family val="3"/>
        <charset val="128"/>
      </rPr>
      <t>ドイツ</t>
    </r>
    <phoneticPr fontId="8"/>
  </si>
  <si>
    <r>
      <rPr>
        <sz val="14"/>
        <rFont val="ＭＳ Ｐゴシック"/>
        <family val="3"/>
        <charset val="128"/>
      </rPr>
      <t>フランス</t>
    </r>
    <phoneticPr fontId="8"/>
  </si>
  <si>
    <r>
      <rPr>
        <sz val="14"/>
        <rFont val="ＭＳ Ｐゴシック"/>
        <family val="3"/>
        <charset val="128"/>
      </rPr>
      <t>イギリス</t>
    </r>
    <phoneticPr fontId="8"/>
  </si>
  <si>
    <r>
      <rPr>
        <sz val="14"/>
        <rFont val="ＭＳ Ｐゴシック"/>
        <family val="3"/>
        <charset val="128"/>
      </rPr>
      <t>ロシア</t>
    </r>
    <phoneticPr fontId="8"/>
  </si>
  <si>
    <t>ベトナム</t>
    <phoneticPr fontId="8"/>
  </si>
  <si>
    <t>フィリピン</t>
    <phoneticPr fontId="8"/>
  </si>
  <si>
    <t>インドネシア</t>
    <phoneticPr fontId="8"/>
  </si>
  <si>
    <r>
      <rPr>
        <sz val="14"/>
        <rFont val="ＭＳ Ｐゴシック"/>
        <family val="3"/>
        <charset val="128"/>
      </rPr>
      <t>インド</t>
    </r>
    <phoneticPr fontId="8"/>
  </si>
  <si>
    <r>
      <rPr>
        <sz val="14"/>
        <rFont val="ＭＳ Ｐゴシック"/>
        <family val="3"/>
        <charset val="128"/>
      </rPr>
      <t>タイ</t>
    </r>
    <phoneticPr fontId="8"/>
  </si>
  <si>
    <r>
      <rPr>
        <sz val="14"/>
        <rFont val="ＭＳ Ｐゴシック"/>
        <family val="3"/>
        <charset val="128"/>
      </rPr>
      <t>マレーシア</t>
    </r>
    <phoneticPr fontId="8"/>
  </si>
  <si>
    <r>
      <rPr>
        <sz val="14"/>
        <rFont val="ＭＳ Ｐゴシック"/>
        <family val="3"/>
        <charset val="128"/>
      </rPr>
      <t>シンガポール</t>
    </r>
    <phoneticPr fontId="8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</si>
  <si>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8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</si>
  <si>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8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</si>
  <si>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8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</si>
  <si>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8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</si>
  <si>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</si>
  <si>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</si>
  <si>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8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</si>
  <si>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8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</si>
  <si>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8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</si>
  <si>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8"/>
  </si>
  <si>
    <r>
      <rPr>
        <sz val="14"/>
        <rFont val="ＭＳ Ｐゴシック"/>
        <family val="3"/>
        <charset val="128"/>
      </rPr>
      <t>オセアニア</t>
    </r>
    <phoneticPr fontId="8"/>
  </si>
  <si>
    <t>北米</t>
    <rPh sb="0" eb="2">
      <t>ホクベイ</t>
    </rPh>
    <phoneticPr fontId="8"/>
  </si>
  <si>
    <t>ヨーロッパ</t>
    <phoneticPr fontId="8"/>
  </si>
  <si>
    <t>アジア</t>
    <phoneticPr fontId="8"/>
  </si>
  <si>
    <t>区分</t>
    <rPh sb="0" eb="2">
      <t>クブン</t>
    </rPh>
    <phoneticPr fontId="8"/>
  </si>
  <si>
    <t>市町</t>
    <rPh sb="0" eb="2">
      <t>シチョウ</t>
    </rPh>
    <phoneticPr fontId="8"/>
  </si>
  <si>
    <t>（単位：人、％）</t>
    <rPh sb="1" eb="3">
      <t>タンイ</t>
    </rPh>
    <rPh sb="4" eb="5">
      <t>ニン</t>
    </rPh>
    <phoneticPr fontId="8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</si>
  <si>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8"/>
  </si>
  <si>
    <t>令和４年（２０２２年）度胆振管内訪日外国人宿泊者数調査結果</t>
    <rPh sb="0" eb="2">
      <t>レイワ</t>
    </rPh>
    <rPh sb="3" eb="4">
      <t>ネン</t>
    </rPh>
    <rPh sb="9" eb="10">
      <t>ネン</t>
    </rPh>
    <rPh sb="11" eb="12">
      <t>ド</t>
    </rPh>
    <rPh sb="12" eb="14">
      <t>イブリ</t>
    </rPh>
    <rPh sb="14" eb="16">
      <t>カンナイ</t>
    </rPh>
    <rPh sb="16" eb="18">
      <t>ホウニチ</t>
    </rPh>
    <rPh sb="18" eb="21">
      <t>ガイコクジン</t>
    </rPh>
    <rPh sb="21" eb="24">
      <t>シュクハクシャ</t>
    </rPh>
    <rPh sb="24" eb="25">
      <t>スウ</t>
    </rPh>
    <rPh sb="25" eb="27">
      <t>チョウサ</t>
    </rPh>
    <rPh sb="27" eb="29">
      <t>ケッカ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</si>
</sst>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#,##0.0_);[Red]\(#,##0.0\)"/>
    <numFmt numFmtId="179" formatCode="0.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Arial"/>
      <family val="2"/>
    </font>
    <font>
      <sz val="6"/>
      <name val="游ゴシック"/>
      <family val="2"/>
      <charset val="128"/>
      <scheme val="minor"/>
    </font>
    <font>
      <sz val="15"/>
      <name val="Arial"/>
      <family val="2"/>
    </font>
    <font>
      <b/>
      <sz val="15"/>
      <name val="Arial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6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22">
    <xf numFmtId="0" fontId="0" fillId="0" borderId="0" xfId="0">
      <alignment vertical="center"/>
    </xf>
    <xf numFmtId="0" fontId="3" fillId="2" borderId="0" xfId="2" applyFont="1" applyFill="1" applyAlignment="1">
      <alignment vertical="center"/>
    </xf>
    <xf numFmtId="176" fontId="3" fillId="2" borderId="0" xfId="2" applyNumberFormat="1" applyFont="1" applyFill="1" applyAlignment="1">
      <alignment vertical="center"/>
    </xf>
    <xf numFmtId="177" fontId="5" fillId="3" borderId="2" xfId="2" applyNumberFormat="1" applyFont="1" applyFill="1" applyBorder="1" applyAlignment="1">
      <alignment vertical="center" shrinkToFit="1"/>
    </xf>
    <xf numFmtId="177" fontId="6" fillId="3" borderId="3" xfId="2" applyNumberFormat="1" applyFont="1" applyFill="1" applyBorder="1" applyAlignment="1">
      <alignment vertical="center" shrinkToFit="1"/>
    </xf>
    <xf numFmtId="177" fontId="5" fillId="3" borderId="4" xfId="2" applyNumberFormat="1" applyFont="1" applyFill="1" applyBorder="1" applyAlignment="1">
      <alignment vertical="center" shrinkToFit="1"/>
    </xf>
    <xf numFmtId="177" fontId="5" fillId="3" borderId="5" xfId="2" applyNumberFormat="1" applyFont="1" applyFill="1" applyBorder="1" applyAlignment="1">
      <alignment vertical="center" shrinkToFit="1"/>
    </xf>
    <xf numFmtId="177" fontId="5" fillId="3" borderId="6" xfId="2" applyNumberFormat="1" applyFont="1" applyFill="1" applyBorder="1" applyAlignment="1">
      <alignment vertical="center" shrinkToFit="1"/>
    </xf>
    <xf numFmtId="177" fontId="5" fillId="3" borderId="7" xfId="2" applyNumberFormat="1" applyFont="1" applyFill="1" applyBorder="1" applyAlignment="1">
      <alignment vertical="center" shrinkToFit="1"/>
    </xf>
    <xf numFmtId="177" fontId="5" fillId="3" borderId="8" xfId="2" applyNumberFormat="1" applyFont="1" applyFill="1" applyBorder="1" applyAlignment="1">
      <alignment vertical="center" shrinkToFit="1"/>
    </xf>
    <xf numFmtId="177" fontId="3" fillId="3" borderId="3" xfId="2" applyNumberFormat="1" applyFont="1" applyFill="1" applyBorder="1" applyAlignment="1">
      <alignment horizontal="center" vertical="center" shrinkToFit="1"/>
    </xf>
    <xf numFmtId="177" fontId="5" fillId="3" borderId="12" xfId="2" applyNumberFormat="1" applyFont="1" applyFill="1" applyBorder="1" applyAlignment="1">
      <alignment vertical="center" shrinkToFit="1"/>
    </xf>
    <xf numFmtId="177" fontId="6" fillId="3" borderId="13" xfId="2" applyNumberFormat="1" applyFont="1" applyFill="1" applyBorder="1" applyAlignment="1">
      <alignment vertical="center" shrinkToFit="1"/>
    </xf>
    <xf numFmtId="177" fontId="5" fillId="3" borderId="14" xfId="2" applyNumberFormat="1" applyFont="1" applyFill="1" applyBorder="1" applyAlignment="1">
      <alignment vertical="center" shrinkToFit="1"/>
    </xf>
    <xf numFmtId="177" fontId="5" fillId="3" borderId="15" xfId="2" applyNumberFormat="1" applyFont="1" applyFill="1" applyBorder="1" applyAlignment="1">
      <alignment vertical="center" shrinkToFit="1"/>
    </xf>
    <xf numFmtId="177" fontId="5" fillId="3" borderId="16" xfId="2" applyNumberFormat="1" applyFont="1" applyFill="1" applyBorder="1" applyAlignment="1">
      <alignment vertical="center" shrinkToFit="1"/>
    </xf>
    <xf numFmtId="177" fontId="5" fillId="3" borderId="17" xfId="2" applyNumberFormat="1" applyFont="1" applyFill="1" applyBorder="1" applyAlignment="1">
      <alignment vertical="center" shrinkToFit="1"/>
    </xf>
    <xf numFmtId="177" fontId="3" fillId="3" borderId="13" xfId="2" applyNumberFormat="1" applyFont="1" applyFill="1" applyBorder="1" applyAlignment="1">
      <alignment horizontal="center" vertical="center" shrinkToFit="1"/>
    </xf>
    <xf numFmtId="177" fontId="6" fillId="2" borderId="22" xfId="2" applyNumberFormat="1" applyFont="1" applyFill="1" applyBorder="1" applyAlignment="1">
      <alignment vertical="center" shrinkToFit="1"/>
    </xf>
    <xf numFmtId="177" fontId="5" fillId="2" borderId="23" xfId="2" applyNumberFormat="1" applyFont="1" applyFill="1" applyBorder="1" applyAlignment="1">
      <alignment vertical="center" shrinkToFit="1"/>
    </xf>
    <xf numFmtId="177" fontId="5" fillId="2" borderId="24" xfId="2" applyNumberFormat="1" applyFont="1" applyFill="1" applyBorder="1" applyAlignment="1">
      <alignment vertical="center" shrinkToFit="1"/>
    </xf>
    <xf numFmtId="177" fontId="5" fillId="2" borderId="25" xfId="2" applyNumberFormat="1" applyFont="1" applyFill="1" applyBorder="1" applyAlignment="1">
      <alignment vertical="center" shrinkToFit="1"/>
    </xf>
    <xf numFmtId="177" fontId="5" fillId="2" borderId="26" xfId="2" applyNumberFormat="1" applyFont="1" applyFill="1" applyBorder="1" applyAlignment="1">
      <alignment vertical="center" shrinkToFit="1"/>
    </xf>
    <xf numFmtId="177" fontId="5" fillId="2" borderId="27" xfId="2" applyNumberFormat="1" applyFont="1" applyFill="1" applyBorder="1" applyAlignment="1">
      <alignment vertical="center" shrinkToFit="1"/>
    </xf>
    <xf numFmtId="177" fontId="5" fillId="2" borderId="28" xfId="2" applyNumberFormat="1" applyFont="1" applyFill="1" applyBorder="1" applyAlignment="1">
      <alignment vertical="center" shrinkToFit="1"/>
    </xf>
    <xf numFmtId="177" fontId="5" fillId="2" borderId="21" xfId="2" applyNumberFormat="1" applyFont="1" applyFill="1" applyBorder="1" applyAlignment="1">
      <alignment vertical="center" shrinkToFit="1"/>
    </xf>
    <xf numFmtId="177" fontId="3" fillId="2" borderId="22" xfId="2" applyNumberFormat="1" applyFont="1" applyFill="1" applyBorder="1" applyAlignment="1">
      <alignment horizontal="center" vertical="center" shrinkToFit="1"/>
    </xf>
    <xf numFmtId="177" fontId="5" fillId="2" borderId="14" xfId="2" applyNumberFormat="1" applyFont="1" applyFill="1" applyBorder="1" applyAlignment="1">
      <alignment vertical="center" shrinkToFit="1"/>
    </xf>
    <xf numFmtId="177" fontId="5" fillId="2" borderId="15" xfId="2" applyNumberFormat="1" applyFont="1" applyFill="1" applyBorder="1" applyAlignment="1">
      <alignment vertical="center" shrinkToFit="1"/>
    </xf>
    <xf numFmtId="177" fontId="5" fillId="2" borderId="31" xfId="2" applyNumberFormat="1" applyFont="1" applyFill="1" applyBorder="1" applyAlignment="1">
      <alignment vertical="center" shrinkToFit="1"/>
    </xf>
    <xf numFmtId="177" fontId="5" fillId="2" borderId="17" xfId="2" applyNumberFormat="1" applyFont="1" applyFill="1" applyBorder="1" applyAlignment="1">
      <alignment vertical="center" shrinkToFit="1"/>
    </xf>
    <xf numFmtId="177" fontId="5" fillId="2" borderId="32" xfId="2" applyNumberFormat="1" applyFont="1" applyFill="1" applyBorder="1" applyAlignment="1">
      <alignment vertical="center" shrinkToFit="1"/>
    </xf>
    <xf numFmtId="177" fontId="5" fillId="2" borderId="33" xfId="2" applyNumberFormat="1" applyFont="1" applyFill="1" applyBorder="1" applyAlignment="1">
      <alignment vertical="center" shrinkToFit="1"/>
    </xf>
    <xf numFmtId="177" fontId="3" fillId="2" borderId="13" xfId="2" applyNumberFormat="1" applyFont="1" applyFill="1" applyBorder="1" applyAlignment="1">
      <alignment horizontal="center" vertical="center" shrinkToFit="1"/>
    </xf>
    <xf numFmtId="178" fontId="5" fillId="2" borderId="20" xfId="2" applyNumberFormat="1" applyFont="1" applyFill="1" applyBorder="1" applyAlignment="1">
      <alignment vertical="center" shrinkToFit="1"/>
    </xf>
    <xf numFmtId="177" fontId="6" fillId="2" borderId="34" xfId="2" applyNumberFormat="1" applyFont="1" applyFill="1" applyBorder="1" applyAlignment="1">
      <alignment vertical="center" shrinkToFit="1"/>
    </xf>
    <xf numFmtId="177" fontId="5" fillId="2" borderId="35" xfId="2" applyNumberFormat="1" applyFont="1" applyFill="1" applyBorder="1" applyAlignment="1">
      <alignment vertical="center" shrinkToFit="1"/>
    </xf>
    <xf numFmtId="177" fontId="5" fillId="2" borderId="36" xfId="2" applyNumberFormat="1" applyFont="1" applyFill="1" applyBorder="1" applyAlignment="1">
      <alignment vertical="center" shrinkToFit="1"/>
    </xf>
    <xf numFmtId="177" fontId="5" fillId="2" borderId="37" xfId="2" applyNumberFormat="1" applyFont="1" applyFill="1" applyBorder="1" applyAlignment="1">
      <alignment vertical="center" shrinkToFit="1"/>
    </xf>
    <xf numFmtId="177" fontId="5" fillId="2" borderId="38" xfId="2" applyNumberFormat="1" applyFont="1" applyFill="1" applyBorder="1" applyAlignment="1">
      <alignment vertical="center" shrinkToFit="1"/>
    </xf>
    <xf numFmtId="177" fontId="5" fillId="2" borderId="39" xfId="2" applyNumberFormat="1" applyFont="1" applyFill="1" applyBorder="1" applyAlignment="1">
      <alignment vertical="center" shrinkToFit="1"/>
    </xf>
    <xf numFmtId="177" fontId="3" fillId="2" borderId="34" xfId="2" applyNumberFormat="1" applyFont="1" applyFill="1" applyBorder="1" applyAlignment="1">
      <alignment horizontal="center" vertical="center" shrinkToFit="1"/>
    </xf>
    <xf numFmtId="178" fontId="5" fillId="4" borderId="1" xfId="2" applyNumberFormat="1" applyFont="1" applyFill="1" applyBorder="1" applyAlignment="1">
      <alignment vertical="center" shrinkToFit="1"/>
    </xf>
    <xf numFmtId="177" fontId="5" fillId="4" borderId="8" xfId="2" applyNumberFormat="1" applyFont="1" applyFill="1" applyBorder="1" applyAlignment="1">
      <alignment vertical="center" shrinkToFit="1"/>
    </xf>
    <xf numFmtId="178" fontId="5" fillId="4" borderId="41" xfId="2" applyNumberFormat="1" applyFont="1" applyFill="1" applyBorder="1" applyAlignment="1">
      <alignment vertical="center" shrinkToFit="1"/>
    </xf>
    <xf numFmtId="177" fontId="5" fillId="4" borderId="42" xfId="2" applyNumberFormat="1" applyFont="1" applyFill="1" applyBorder="1" applyAlignment="1">
      <alignment vertical="center" shrinkToFit="1"/>
    </xf>
    <xf numFmtId="177" fontId="5" fillId="2" borderId="21" xfId="3" applyNumberFormat="1" applyFont="1" applyFill="1" applyBorder="1" applyAlignment="1">
      <alignment vertical="center" shrinkToFit="1"/>
    </xf>
    <xf numFmtId="178" fontId="5" fillId="2" borderId="41" xfId="2" applyNumberFormat="1" applyFont="1" applyFill="1" applyBorder="1" applyAlignment="1">
      <alignment vertical="center" shrinkToFit="1"/>
    </xf>
    <xf numFmtId="177" fontId="5" fillId="2" borderId="42" xfId="3" applyNumberFormat="1" applyFont="1" applyFill="1" applyBorder="1" applyAlignment="1">
      <alignment vertical="center" shrinkToFit="1"/>
    </xf>
    <xf numFmtId="178" fontId="5" fillId="2" borderId="43" xfId="2" applyNumberFormat="1" applyFont="1" applyFill="1" applyBorder="1" applyAlignment="1">
      <alignment vertical="center" shrinkToFit="1"/>
    </xf>
    <xf numFmtId="177" fontId="5" fillId="2" borderId="44" xfId="3" applyNumberFormat="1" applyFont="1" applyFill="1" applyBorder="1" applyAlignment="1">
      <alignment vertical="center" shrinkToFit="1"/>
    </xf>
    <xf numFmtId="178" fontId="5" fillId="2" borderId="45" xfId="2" applyNumberFormat="1" applyFont="1" applyFill="1" applyBorder="1" applyAlignment="1">
      <alignment vertical="center" shrinkToFit="1"/>
    </xf>
    <xf numFmtId="177" fontId="5" fillId="2" borderId="46" xfId="3" applyNumberFormat="1" applyFont="1" applyFill="1" applyBorder="1" applyAlignment="1">
      <alignment vertical="center" shrinkToFit="1"/>
    </xf>
    <xf numFmtId="177" fontId="9" fillId="2" borderId="0" xfId="2" applyNumberFormat="1" applyFont="1" applyFill="1" applyAlignment="1">
      <alignment vertical="center" shrinkToFit="1"/>
    </xf>
    <xf numFmtId="177" fontId="6" fillId="4" borderId="3" xfId="2" applyNumberFormat="1" applyFont="1" applyFill="1" applyBorder="1" applyAlignment="1">
      <alignment vertical="center" shrinkToFit="1"/>
    </xf>
    <xf numFmtId="177" fontId="5" fillId="4" borderId="0" xfId="2" applyNumberFormat="1" applyFont="1" applyFill="1" applyBorder="1" applyAlignment="1">
      <alignment vertical="center" shrinkToFit="1"/>
    </xf>
    <xf numFmtId="177" fontId="5" fillId="4" borderId="47" xfId="2" applyNumberFormat="1" applyFont="1" applyFill="1" applyBorder="1" applyAlignment="1">
      <alignment vertical="center" shrinkToFit="1"/>
    </xf>
    <xf numFmtId="177" fontId="5" fillId="4" borderId="48" xfId="2" applyNumberFormat="1" applyFont="1" applyFill="1" applyBorder="1" applyAlignment="1">
      <alignment vertical="center" shrinkToFit="1"/>
    </xf>
    <xf numFmtId="177" fontId="5" fillId="4" borderId="49" xfId="2" applyNumberFormat="1" applyFont="1" applyFill="1" applyBorder="1" applyAlignment="1">
      <alignment vertical="center" shrinkToFit="1"/>
    </xf>
    <xf numFmtId="177" fontId="5" fillId="4" borderId="50" xfId="2" applyNumberFormat="1" applyFont="1" applyFill="1" applyBorder="1" applyAlignment="1">
      <alignment vertical="center" shrinkToFit="1"/>
    </xf>
    <xf numFmtId="177" fontId="5" fillId="4" borderId="51" xfId="2" applyNumberFormat="1" applyFont="1" applyFill="1" applyBorder="1" applyAlignment="1">
      <alignment vertical="center" shrinkToFit="1"/>
    </xf>
    <xf numFmtId="177" fontId="5" fillId="4" borderId="52" xfId="2" applyNumberFormat="1" applyFont="1" applyFill="1" applyBorder="1" applyAlignment="1">
      <alignment vertical="center" shrinkToFit="1"/>
    </xf>
    <xf numFmtId="177" fontId="3" fillId="4" borderId="3" xfId="2" applyNumberFormat="1" applyFont="1" applyFill="1" applyBorder="1" applyAlignment="1">
      <alignment horizontal="center" vertical="center" shrinkToFit="1"/>
    </xf>
    <xf numFmtId="177" fontId="6" fillId="4" borderId="53" xfId="2" applyNumberFormat="1" applyFont="1" applyFill="1" applyBorder="1" applyAlignment="1">
      <alignment vertical="center" shrinkToFit="1"/>
    </xf>
    <xf numFmtId="177" fontId="5" fillId="4" borderId="54" xfId="2" applyNumberFormat="1" applyFont="1" applyFill="1" applyBorder="1" applyAlignment="1">
      <alignment vertical="center" shrinkToFit="1"/>
    </xf>
    <xf numFmtId="177" fontId="5" fillId="4" borderId="55" xfId="2" applyNumberFormat="1" applyFont="1" applyFill="1" applyBorder="1" applyAlignment="1">
      <alignment vertical="center" shrinkToFit="1"/>
    </xf>
    <xf numFmtId="177" fontId="5" fillId="4" borderId="56" xfId="2" applyNumberFormat="1" applyFont="1" applyFill="1" applyBorder="1" applyAlignment="1">
      <alignment vertical="center" shrinkToFit="1"/>
    </xf>
    <xf numFmtId="177" fontId="5" fillId="4" borderId="57" xfId="2" applyNumberFormat="1" applyFont="1" applyFill="1" applyBorder="1" applyAlignment="1">
      <alignment vertical="center" shrinkToFit="1"/>
    </xf>
    <xf numFmtId="177" fontId="5" fillId="4" borderId="58" xfId="2" applyNumberFormat="1" applyFont="1" applyFill="1" applyBorder="1" applyAlignment="1">
      <alignment vertical="center" shrinkToFit="1"/>
    </xf>
    <xf numFmtId="177" fontId="5" fillId="4" borderId="59" xfId="2" applyNumberFormat="1" applyFont="1" applyFill="1" applyBorder="1" applyAlignment="1">
      <alignment vertical="center" shrinkToFit="1"/>
    </xf>
    <xf numFmtId="177" fontId="3" fillId="4" borderId="53" xfId="2" applyNumberFormat="1" applyFont="1" applyFill="1" applyBorder="1" applyAlignment="1">
      <alignment horizontal="center" vertical="center" shrinkToFit="1"/>
    </xf>
    <xf numFmtId="177" fontId="6" fillId="2" borderId="53" xfId="2" applyNumberFormat="1" applyFont="1" applyFill="1" applyBorder="1" applyAlignment="1">
      <alignment vertical="center" shrinkToFit="1"/>
    </xf>
    <xf numFmtId="177" fontId="5" fillId="2" borderId="54" xfId="2" applyNumberFormat="1" applyFont="1" applyFill="1" applyBorder="1" applyAlignment="1">
      <alignment vertical="center" shrinkToFit="1"/>
    </xf>
    <xf numFmtId="177" fontId="5" fillId="2" borderId="55" xfId="2" applyNumberFormat="1" applyFont="1" applyFill="1" applyBorder="1" applyAlignment="1">
      <alignment vertical="center" shrinkToFit="1"/>
    </xf>
    <xf numFmtId="177" fontId="5" fillId="2" borderId="56" xfId="2" applyNumberFormat="1" applyFont="1" applyFill="1" applyBorder="1" applyAlignment="1">
      <alignment vertical="center" shrinkToFit="1"/>
    </xf>
    <xf numFmtId="177" fontId="5" fillId="2" borderId="57" xfId="2" applyNumberFormat="1" applyFont="1" applyFill="1" applyBorder="1" applyAlignment="1">
      <alignment vertical="center" shrinkToFit="1"/>
    </xf>
    <xf numFmtId="177" fontId="5" fillId="2" borderId="58" xfId="2" applyNumberFormat="1" applyFont="1" applyFill="1" applyBorder="1" applyAlignment="1">
      <alignment vertical="center" shrinkToFit="1"/>
    </xf>
    <xf numFmtId="177" fontId="5" fillId="2" borderId="59" xfId="2" applyNumberFormat="1" applyFont="1" applyFill="1" applyBorder="1" applyAlignment="1">
      <alignment vertical="center" shrinkToFit="1"/>
    </xf>
    <xf numFmtId="177" fontId="5" fillId="2" borderId="42" xfId="2" applyNumberFormat="1" applyFont="1" applyFill="1" applyBorder="1" applyAlignment="1">
      <alignment vertical="center" shrinkToFit="1"/>
    </xf>
    <xf numFmtId="177" fontId="3" fillId="2" borderId="53" xfId="2" applyNumberFormat="1" applyFont="1" applyFill="1" applyBorder="1" applyAlignment="1">
      <alignment horizontal="center" vertical="center" shrinkToFit="1"/>
    </xf>
    <xf numFmtId="177" fontId="6" fillId="2" borderId="60" xfId="2" applyNumberFormat="1" applyFont="1" applyFill="1" applyBorder="1" applyAlignment="1">
      <alignment vertical="center" shrinkToFit="1"/>
    </xf>
    <xf numFmtId="177" fontId="5" fillId="2" borderId="61" xfId="2" applyNumberFormat="1" applyFont="1" applyFill="1" applyBorder="1" applyAlignment="1">
      <alignment vertical="center" shrinkToFit="1"/>
    </xf>
    <xf numFmtId="177" fontId="5" fillId="2" borderId="62" xfId="2" applyNumberFormat="1" applyFont="1" applyFill="1" applyBorder="1" applyAlignment="1">
      <alignment vertical="center" shrinkToFit="1"/>
    </xf>
    <xf numFmtId="177" fontId="5" fillId="2" borderId="63" xfId="2" applyNumberFormat="1" applyFont="1" applyFill="1" applyBorder="1" applyAlignment="1">
      <alignment vertical="center" shrinkToFit="1"/>
    </xf>
    <xf numFmtId="177" fontId="5" fillId="2" borderId="64" xfId="2" applyNumberFormat="1" applyFont="1" applyFill="1" applyBorder="1" applyAlignment="1">
      <alignment vertical="center" shrinkToFit="1"/>
    </xf>
    <xf numFmtId="177" fontId="5" fillId="2" borderId="65" xfId="2" applyNumberFormat="1" applyFont="1" applyFill="1" applyBorder="1" applyAlignment="1">
      <alignment vertical="center" shrinkToFit="1"/>
    </xf>
    <xf numFmtId="177" fontId="5" fillId="2" borderId="66" xfId="2" applyNumberFormat="1" applyFont="1" applyFill="1" applyBorder="1" applyAlignment="1">
      <alignment vertical="center" shrinkToFit="1"/>
    </xf>
    <xf numFmtId="177" fontId="5" fillId="2" borderId="44" xfId="2" applyNumberFormat="1" applyFont="1" applyFill="1" applyBorder="1" applyAlignment="1">
      <alignment vertical="center" shrinkToFit="1"/>
    </xf>
    <xf numFmtId="177" fontId="3" fillId="2" borderId="60" xfId="2" applyNumberFormat="1" applyFont="1" applyFill="1" applyBorder="1" applyAlignment="1">
      <alignment horizontal="center" vertical="center" shrinkToFit="1"/>
    </xf>
    <xf numFmtId="177" fontId="6" fillId="2" borderId="67" xfId="2" applyNumberFormat="1" applyFont="1" applyFill="1" applyBorder="1" applyAlignment="1">
      <alignment vertical="center" shrinkToFit="1"/>
    </xf>
    <xf numFmtId="177" fontId="5" fillId="2" borderId="68" xfId="2" applyNumberFormat="1" applyFont="1" applyFill="1" applyBorder="1" applyAlignment="1">
      <alignment vertical="center" shrinkToFit="1"/>
    </xf>
    <xf numFmtId="177" fontId="5" fillId="2" borderId="69" xfId="2" applyNumberFormat="1" applyFont="1" applyFill="1" applyBorder="1" applyAlignment="1">
      <alignment vertical="center" shrinkToFit="1"/>
    </xf>
    <xf numFmtId="177" fontId="5" fillId="2" borderId="70" xfId="2" applyNumberFormat="1" applyFont="1" applyFill="1" applyBorder="1" applyAlignment="1">
      <alignment vertical="center" shrinkToFit="1"/>
    </xf>
    <xf numFmtId="177" fontId="5" fillId="2" borderId="71" xfId="2" applyNumberFormat="1" applyFont="1" applyFill="1" applyBorder="1" applyAlignment="1">
      <alignment vertical="center" shrinkToFit="1"/>
    </xf>
    <xf numFmtId="177" fontId="5" fillId="2" borderId="72" xfId="2" applyNumberFormat="1" applyFont="1" applyFill="1" applyBorder="1" applyAlignment="1">
      <alignment vertical="center" shrinkToFit="1"/>
    </xf>
    <xf numFmtId="177" fontId="5" fillId="2" borderId="73" xfId="2" applyNumberFormat="1" applyFont="1" applyFill="1" applyBorder="1" applyAlignment="1">
      <alignment vertical="center" shrinkToFit="1"/>
    </xf>
    <xf numFmtId="177" fontId="5" fillId="2" borderId="46" xfId="2" applyNumberFormat="1" applyFont="1" applyFill="1" applyBorder="1" applyAlignment="1">
      <alignment vertical="center" shrinkToFit="1"/>
    </xf>
    <xf numFmtId="177" fontId="3" fillId="2" borderId="67" xfId="2" applyNumberFormat="1" applyFont="1" applyFill="1" applyBorder="1" applyAlignment="1">
      <alignment horizontal="center" vertical="center" shrinkToFit="1"/>
    </xf>
    <xf numFmtId="178" fontId="5" fillId="2" borderId="74" xfId="2" applyNumberFormat="1" applyFont="1" applyFill="1" applyBorder="1" applyAlignment="1">
      <alignment vertical="center" shrinkToFit="1"/>
    </xf>
    <xf numFmtId="177" fontId="5" fillId="2" borderId="75" xfId="3" applyNumberFormat="1" applyFont="1" applyFill="1" applyBorder="1" applyAlignment="1">
      <alignment vertical="center" shrinkToFit="1"/>
    </xf>
    <xf numFmtId="178" fontId="5" fillId="5" borderId="1" xfId="2" applyNumberFormat="1" applyFont="1" applyFill="1" applyBorder="1" applyAlignment="1">
      <alignment vertical="center" shrinkToFit="1"/>
    </xf>
    <xf numFmtId="177" fontId="5" fillId="5" borderId="8" xfId="2" applyNumberFormat="1" applyFont="1" applyFill="1" applyBorder="1" applyAlignment="1">
      <alignment vertical="center" shrinkToFit="1"/>
    </xf>
    <xf numFmtId="178" fontId="5" fillId="5" borderId="41" xfId="2" applyNumberFormat="1" applyFont="1" applyFill="1" applyBorder="1" applyAlignment="1">
      <alignment vertical="center" shrinkToFit="1"/>
    </xf>
    <xf numFmtId="177" fontId="5" fillId="5" borderId="42" xfId="2" applyNumberFormat="1" applyFont="1" applyFill="1" applyBorder="1" applyAlignment="1">
      <alignment vertical="center" shrinkToFit="1"/>
    </xf>
    <xf numFmtId="177" fontId="6" fillId="2" borderId="76" xfId="2" applyNumberFormat="1" applyFont="1" applyFill="1" applyBorder="1" applyAlignment="1">
      <alignment vertical="center" shrinkToFit="1"/>
    </xf>
    <xf numFmtId="177" fontId="5" fillId="2" borderId="77" xfId="2" applyNumberFormat="1" applyFont="1" applyFill="1" applyBorder="1" applyAlignment="1">
      <alignment vertical="center" shrinkToFit="1"/>
    </xf>
    <xf numFmtId="177" fontId="5" fillId="2" borderId="78" xfId="2" applyNumberFormat="1" applyFont="1" applyFill="1" applyBorder="1" applyAlignment="1">
      <alignment vertical="center" shrinkToFit="1"/>
    </xf>
    <xf numFmtId="177" fontId="5" fillId="2" borderId="79" xfId="2" applyNumberFormat="1" applyFont="1" applyFill="1" applyBorder="1" applyAlignment="1">
      <alignment vertical="center" shrinkToFit="1"/>
    </xf>
    <xf numFmtId="177" fontId="5" fillId="2" borderId="80" xfId="2" applyNumberFormat="1" applyFont="1" applyFill="1" applyBorder="1" applyAlignment="1">
      <alignment vertical="center" shrinkToFit="1"/>
    </xf>
    <xf numFmtId="177" fontId="5" fillId="2" borderId="81" xfId="2" applyNumberFormat="1" applyFont="1" applyFill="1" applyBorder="1" applyAlignment="1">
      <alignment vertical="center" shrinkToFit="1"/>
    </xf>
    <xf numFmtId="177" fontId="5" fillId="2" borderId="82" xfId="2" applyNumberFormat="1" applyFont="1" applyFill="1" applyBorder="1" applyAlignment="1">
      <alignment vertical="center" shrinkToFit="1"/>
    </xf>
    <xf numFmtId="177" fontId="5" fillId="2" borderId="75" xfId="2" applyNumberFormat="1" applyFont="1" applyFill="1" applyBorder="1" applyAlignment="1">
      <alignment vertical="center" shrinkToFit="1"/>
    </xf>
    <xf numFmtId="177" fontId="3" fillId="2" borderId="76" xfId="2" applyNumberFormat="1" applyFont="1" applyFill="1" applyBorder="1" applyAlignment="1">
      <alignment horizontal="center" vertical="center" shrinkToFit="1"/>
    </xf>
    <xf numFmtId="177" fontId="6" fillId="5" borderId="3" xfId="2" applyNumberFormat="1" applyFont="1" applyFill="1" applyBorder="1" applyAlignment="1">
      <alignment vertical="center" shrinkToFit="1"/>
    </xf>
    <xf numFmtId="177" fontId="5" fillId="5" borderId="4" xfId="2" applyNumberFormat="1" applyFont="1" applyFill="1" applyBorder="1" applyAlignment="1">
      <alignment vertical="center" shrinkToFit="1"/>
    </xf>
    <xf numFmtId="177" fontId="5" fillId="5" borderId="5" xfId="2" applyNumberFormat="1" applyFont="1" applyFill="1" applyBorder="1" applyAlignment="1">
      <alignment vertical="center" shrinkToFit="1"/>
    </xf>
    <xf numFmtId="177" fontId="5" fillId="5" borderId="84" xfId="2" applyNumberFormat="1" applyFont="1" applyFill="1" applyBorder="1" applyAlignment="1">
      <alignment vertical="center" shrinkToFit="1"/>
    </xf>
    <xf numFmtId="177" fontId="5" fillId="5" borderId="7" xfId="2" applyNumberFormat="1" applyFont="1" applyFill="1" applyBorder="1" applyAlignment="1">
      <alignment vertical="center" shrinkToFit="1"/>
    </xf>
    <xf numFmtId="177" fontId="5" fillId="5" borderId="85" xfId="2" applyNumberFormat="1" applyFont="1" applyFill="1" applyBorder="1" applyAlignment="1">
      <alignment vertical="center" shrinkToFit="1"/>
    </xf>
    <xf numFmtId="177" fontId="5" fillId="5" borderId="86" xfId="2" applyNumberFormat="1" applyFont="1" applyFill="1" applyBorder="1" applyAlignment="1">
      <alignment vertical="center" shrinkToFit="1"/>
    </xf>
    <xf numFmtId="177" fontId="3" fillId="5" borderId="3" xfId="2" applyNumberFormat="1" applyFont="1" applyFill="1" applyBorder="1" applyAlignment="1">
      <alignment horizontal="center" vertical="center" shrinkToFit="1"/>
    </xf>
    <xf numFmtId="177" fontId="6" fillId="5" borderId="53" xfId="2" applyNumberFormat="1" applyFont="1" applyFill="1" applyBorder="1" applyAlignment="1">
      <alignment vertical="center" shrinkToFit="1"/>
    </xf>
    <xf numFmtId="177" fontId="5" fillId="5" borderId="54" xfId="2" applyNumberFormat="1" applyFont="1" applyFill="1" applyBorder="1" applyAlignment="1">
      <alignment vertical="center" shrinkToFit="1"/>
    </xf>
    <xf numFmtId="177" fontId="5" fillId="5" borderId="55" xfId="2" applyNumberFormat="1" applyFont="1" applyFill="1" applyBorder="1" applyAlignment="1">
      <alignment vertical="center" shrinkToFit="1"/>
    </xf>
    <xf numFmtId="177" fontId="5" fillId="5" borderId="56" xfId="2" applyNumberFormat="1" applyFont="1" applyFill="1" applyBorder="1" applyAlignment="1">
      <alignment vertical="center" shrinkToFit="1"/>
    </xf>
    <xf numFmtId="177" fontId="5" fillId="5" borderId="57" xfId="2" applyNumberFormat="1" applyFont="1" applyFill="1" applyBorder="1" applyAlignment="1">
      <alignment vertical="center" shrinkToFit="1"/>
    </xf>
    <xf numFmtId="177" fontId="5" fillId="5" borderId="58" xfId="2" applyNumberFormat="1" applyFont="1" applyFill="1" applyBorder="1" applyAlignment="1">
      <alignment vertical="center" shrinkToFit="1"/>
    </xf>
    <xf numFmtId="177" fontId="5" fillId="5" borderId="59" xfId="2" applyNumberFormat="1" applyFont="1" applyFill="1" applyBorder="1" applyAlignment="1">
      <alignment vertical="center" shrinkToFit="1"/>
    </xf>
    <xf numFmtId="177" fontId="3" fillId="5" borderId="53" xfId="2" applyNumberFormat="1" applyFont="1" applyFill="1" applyBorder="1" applyAlignment="1">
      <alignment horizontal="center" vertical="center" shrinkToFit="1"/>
    </xf>
    <xf numFmtId="178" fontId="6" fillId="3" borderId="87" xfId="2" applyNumberFormat="1" applyFont="1" applyFill="1" applyBorder="1" applyAlignment="1">
      <alignment vertical="center" shrinkToFit="1"/>
    </xf>
    <xf numFmtId="177" fontId="6" fillId="3" borderId="87" xfId="3" applyNumberFormat="1" applyFont="1" applyFill="1" applyBorder="1" applyAlignment="1">
      <alignment vertical="center" shrinkToFit="1"/>
    </xf>
    <xf numFmtId="179" fontId="5" fillId="3" borderId="1" xfId="1" applyNumberFormat="1" applyFont="1" applyFill="1" applyBorder="1" applyAlignment="1">
      <alignment vertical="center" shrinkToFit="1"/>
    </xf>
    <xf numFmtId="178" fontId="6" fillId="3" borderId="88" xfId="2" applyNumberFormat="1" applyFont="1" applyFill="1" applyBorder="1" applyAlignment="1">
      <alignment vertical="center" shrinkToFit="1"/>
    </xf>
    <xf numFmtId="177" fontId="6" fillId="3" borderId="88" xfId="3" applyNumberFormat="1" applyFont="1" applyFill="1" applyBorder="1" applyAlignment="1">
      <alignment vertical="center" shrinkToFit="1"/>
    </xf>
    <xf numFmtId="179" fontId="5" fillId="3" borderId="11" xfId="1" applyNumberFormat="1" applyFont="1" applyFill="1" applyBorder="1" applyAlignment="1">
      <alignment vertical="center" shrinkToFit="1"/>
    </xf>
    <xf numFmtId="178" fontId="5" fillId="3" borderId="89" xfId="2" applyNumberFormat="1" applyFont="1" applyFill="1" applyBorder="1" applyAlignment="1">
      <alignment vertical="center" shrinkToFit="1"/>
    </xf>
    <xf numFmtId="177" fontId="5" fillId="3" borderId="89" xfId="2" applyNumberFormat="1" applyFont="1" applyFill="1" applyBorder="1" applyAlignment="1">
      <alignment vertical="center" shrinkToFit="1"/>
    </xf>
    <xf numFmtId="179" fontId="5" fillId="2" borderId="90" xfId="1" applyNumberFormat="1" applyFont="1" applyFill="1" applyBorder="1" applyAlignment="1">
      <alignment horizontal="center" vertical="center" shrinkToFit="1"/>
    </xf>
    <xf numFmtId="177" fontId="5" fillId="6" borderId="21" xfId="3" applyNumberFormat="1" applyFont="1" applyFill="1" applyBorder="1" applyAlignment="1">
      <alignment vertical="center" shrinkToFit="1"/>
    </xf>
    <xf numFmtId="178" fontId="5" fillId="3" borderId="53" xfId="2" applyNumberFormat="1" applyFont="1" applyFill="1" applyBorder="1" applyAlignment="1">
      <alignment vertical="center" shrinkToFit="1"/>
    </xf>
    <xf numFmtId="177" fontId="5" fillId="3" borderId="53" xfId="2" applyNumberFormat="1" applyFont="1" applyFill="1" applyBorder="1" applyAlignment="1">
      <alignment vertical="center" shrinkToFit="1"/>
    </xf>
    <xf numFmtId="177" fontId="5" fillId="6" borderId="12" xfId="3" applyNumberFormat="1" applyFont="1" applyFill="1" applyBorder="1" applyAlignment="1">
      <alignment vertical="center" shrinkToFit="1"/>
    </xf>
    <xf numFmtId="177" fontId="5" fillId="2" borderId="91" xfId="2" applyNumberFormat="1" applyFont="1" applyFill="1" applyBorder="1" applyAlignment="1">
      <alignment vertical="center" shrinkToFit="1"/>
    </xf>
    <xf numFmtId="178" fontId="5" fillId="3" borderId="22" xfId="2" applyNumberFormat="1" applyFont="1" applyFill="1" applyBorder="1" applyAlignment="1">
      <alignment horizontal="center" vertical="center" shrinkToFit="1"/>
    </xf>
    <xf numFmtId="177" fontId="5" fillId="3" borderId="92" xfId="2" applyNumberFormat="1" applyFont="1" applyFill="1" applyBorder="1" applyAlignment="1">
      <alignment vertical="center" shrinkToFit="1"/>
    </xf>
    <xf numFmtId="178" fontId="5" fillId="3" borderId="13" xfId="2" applyNumberFormat="1" applyFont="1" applyFill="1" applyBorder="1" applyAlignment="1">
      <alignment horizontal="center" vertical="center" shrinkToFit="1"/>
    </xf>
    <xf numFmtId="177" fontId="5" fillId="3" borderId="93" xfId="2" applyNumberFormat="1" applyFont="1" applyFill="1" applyBorder="1" applyAlignment="1">
      <alignment vertical="center" shrinkToFit="1"/>
    </xf>
    <xf numFmtId="179" fontId="5" fillId="2" borderId="39" xfId="1" applyNumberFormat="1" applyFont="1" applyFill="1" applyBorder="1" applyAlignment="1">
      <alignment horizontal="center" vertical="center" shrinkToFit="1"/>
    </xf>
    <xf numFmtId="179" fontId="5" fillId="2" borderId="65" xfId="1" applyNumberFormat="1" applyFont="1" applyFill="1" applyBorder="1" applyAlignment="1">
      <alignment horizontal="center" vertical="center" shrinkToFit="1"/>
    </xf>
    <xf numFmtId="178" fontId="5" fillId="3" borderId="53" xfId="2" applyNumberFormat="1" applyFont="1" applyFill="1" applyBorder="1" applyAlignment="1">
      <alignment horizontal="center" vertical="center" shrinkToFit="1"/>
    </xf>
    <xf numFmtId="177" fontId="5" fillId="3" borderId="94" xfId="2" applyNumberFormat="1" applyFont="1" applyFill="1" applyBorder="1" applyAlignment="1">
      <alignment vertical="center" shrinkToFit="1"/>
    </xf>
    <xf numFmtId="178" fontId="5" fillId="3" borderId="22" xfId="2" applyNumberFormat="1" applyFont="1" applyFill="1" applyBorder="1" applyAlignment="1">
      <alignment vertical="center" shrinkToFit="1"/>
    </xf>
    <xf numFmtId="179" fontId="5" fillId="2" borderId="27" xfId="1" applyNumberFormat="1" applyFont="1" applyFill="1" applyBorder="1" applyAlignment="1">
      <alignment vertical="center" shrinkToFit="1"/>
    </xf>
    <xf numFmtId="179" fontId="5" fillId="2" borderId="32" xfId="1" applyNumberFormat="1" applyFont="1" applyFill="1" applyBorder="1" applyAlignment="1">
      <alignment vertical="center" shrinkToFit="1"/>
    </xf>
    <xf numFmtId="178" fontId="5" fillId="3" borderId="13" xfId="2" applyNumberFormat="1" applyFont="1" applyFill="1" applyBorder="1" applyAlignment="1">
      <alignment vertical="center" shrinkToFit="1"/>
    </xf>
    <xf numFmtId="178" fontId="5" fillId="3" borderId="60" xfId="2" applyNumberFormat="1" applyFont="1" applyFill="1" applyBorder="1" applyAlignment="1">
      <alignment vertical="center" shrinkToFit="1"/>
    </xf>
    <xf numFmtId="177" fontId="5" fillId="3" borderId="60" xfId="2" applyNumberFormat="1" applyFont="1" applyFill="1" applyBorder="1" applyAlignment="1">
      <alignment vertical="center" shrinkToFit="1"/>
    </xf>
    <xf numFmtId="179" fontId="5" fillId="2" borderId="20" xfId="1" applyNumberFormat="1" applyFont="1" applyFill="1" applyBorder="1" applyAlignment="1">
      <alignment vertical="center" shrinkToFit="1"/>
    </xf>
    <xf numFmtId="177" fontId="5" fillId="3" borderId="89" xfId="3" applyNumberFormat="1" applyFont="1" applyFill="1" applyBorder="1" applyAlignment="1">
      <alignment vertical="center" shrinkToFit="1"/>
    </xf>
    <xf numFmtId="179" fontId="5" fillId="2" borderId="95" xfId="1" applyNumberFormat="1" applyFont="1" applyFill="1" applyBorder="1" applyAlignment="1">
      <alignment vertical="center" shrinkToFit="1"/>
    </xf>
    <xf numFmtId="177" fontId="5" fillId="6" borderId="96" xfId="3" applyNumberFormat="1" applyFont="1" applyFill="1" applyBorder="1" applyAlignment="1">
      <alignment vertical="center" shrinkToFit="1"/>
    </xf>
    <xf numFmtId="177" fontId="5" fillId="2" borderId="97" xfId="2" applyNumberFormat="1" applyFont="1" applyFill="1" applyBorder="1" applyAlignment="1">
      <alignment vertical="center" shrinkToFit="1"/>
    </xf>
    <xf numFmtId="177" fontId="5" fillId="2" borderId="96" xfId="2" applyNumberFormat="1" applyFont="1" applyFill="1" applyBorder="1" applyAlignment="1">
      <alignment vertical="center" shrinkToFit="1"/>
    </xf>
    <xf numFmtId="177" fontId="3" fillId="2" borderId="99" xfId="2" applyNumberFormat="1" applyFont="1" applyFill="1" applyBorder="1" applyAlignment="1">
      <alignment horizontal="center" vertical="center" shrinkToFit="1"/>
    </xf>
    <xf numFmtId="177" fontId="3" fillId="2" borderId="100" xfId="2" applyNumberFormat="1" applyFont="1" applyFill="1" applyBorder="1" applyAlignment="1">
      <alignment horizontal="distributed" vertical="center" justifyLastLine="1" shrinkToFit="1"/>
    </xf>
    <xf numFmtId="177" fontId="3" fillId="2" borderId="101" xfId="2" applyNumberFormat="1" applyFont="1" applyFill="1" applyBorder="1" applyAlignment="1">
      <alignment horizontal="distributed" vertical="center" justifyLastLine="1" shrinkToFit="1"/>
    </xf>
    <xf numFmtId="177" fontId="3" fillId="2" borderId="102" xfId="2" applyNumberFormat="1" applyFont="1" applyFill="1" applyBorder="1" applyAlignment="1">
      <alignment horizontal="distributed" vertical="center" justifyLastLine="1" shrinkToFit="1"/>
    </xf>
    <xf numFmtId="177" fontId="7" fillId="2" borderId="103" xfId="2" applyNumberFormat="1" applyFont="1" applyFill="1" applyBorder="1" applyAlignment="1">
      <alignment horizontal="distributed" vertical="center" justifyLastLine="1" shrinkToFit="1"/>
    </xf>
    <xf numFmtId="177" fontId="7" fillId="2" borderId="102" xfId="2" applyNumberFormat="1" applyFont="1" applyFill="1" applyBorder="1" applyAlignment="1">
      <alignment horizontal="center" vertical="center" shrinkToFit="1"/>
    </xf>
    <xf numFmtId="177" fontId="3" fillId="2" borderId="103" xfId="2" applyNumberFormat="1" applyFont="1" applyFill="1" applyBorder="1" applyAlignment="1">
      <alignment horizontal="distributed" vertical="center" justifyLastLine="1" shrinkToFit="1"/>
    </xf>
    <xf numFmtId="177" fontId="3" fillId="2" borderId="102" xfId="2" applyNumberFormat="1" applyFont="1" applyFill="1" applyBorder="1" applyAlignment="1">
      <alignment horizontal="center" vertical="center" shrinkToFit="1"/>
    </xf>
    <xf numFmtId="177" fontId="3" fillId="2" borderId="104" xfId="2" applyNumberFormat="1" applyFont="1" applyFill="1" applyBorder="1" applyAlignment="1">
      <alignment horizontal="distributed" vertical="center" justifyLastLine="1" shrinkToFit="1"/>
    </xf>
    <xf numFmtId="177" fontId="3" fillId="2" borderId="106" xfId="2" applyNumberFormat="1" applyFont="1" applyFill="1" applyBorder="1" applyAlignment="1">
      <alignment horizontal="distributed" vertical="center" justifyLastLine="1" shrinkToFit="1"/>
    </xf>
    <xf numFmtId="176" fontId="3" fillId="2" borderId="0" xfId="2" applyNumberFormat="1" applyFont="1" applyFill="1" applyBorder="1" applyAlignment="1">
      <alignment vertical="center"/>
    </xf>
    <xf numFmtId="176" fontId="7" fillId="2" borderId="0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5" fillId="2" borderId="0" xfId="2" applyFont="1" applyFill="1" applyAlignment="1">
      <alignment vertical="top"/>
    </xf>
    <xf numFmtId="0" fontId="14" fillId="2" borderId="0" xfId="2" applyFont="1" applyFill="1" applyAlignment="1">
      <alignment vertical="top"/>
    </xf>
    <xf numFmtId="177" fontId="7" fillId="2" borderId="113" xfId="2" applyNumberFormat="1" applyFont="1" applyFill="1" applyBorder="1" applyAlignment="1">
      <alignment horizontal="distributed" vertical="center" justifyLastLine="1" shrinkToFit="1"/>
    </xf>
    <xf numFmtId="177" fontId="7" fillId="2" borderId="112" xfId="2" applyNumberFormat="1" applyFont="1" applyFill="1" applyBorder="1" applyAlignment="1">
      <alignment horizontal="distributed" vertical="center" justifyLastLine="1" shrinkToFit="1"/>
    </xf>
    <xf numFmtId="177" fontId="7" fillId="2" borderId="10" xfId="2" applyNumberFormat="1" applyFont="1" applyFill="1" applyBorder="1" applyAlignment="1">
      <alignment horizontal="distributed" vertical="center" justifyLastLine="1" shrinkToFit="1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7" fillId="2" borderId="88" xfId="2" applyNumberFormat="1" applyFont="1" applyFill="1" applyBorder="1" applyAlignment="1">
      <alignment horizontal="distributed" vertical="center" justifyLastLine="1" shrinkToFit="1"/>
    </xf>
    <xf numFmtId="177" fontId="3" fillId="2" borderId="87" xfId="2" applyNumberFormat="1" applyFont="1" applyFill="1" applyBorder="1" applyAlignment="1">
      <alignment horizontal="distributed" vertical="center" justifyLastLine="1" shrinkToFit="1"/>
    </xf>
    <xf numFmtId="177" fontId="7" fillId="2" borderId="111" xfId="2" applyNumberFormat="1" applyFont="1" applyFill="1" applyBorder="1" applyAlignment="1">
      <alignment horizontal="distributed" vertical="center" justifyLastLine="1" shrinkToFit="1"/>
    </xf>
    <xf numFmtId="177" fontId="3" fillId="2" borderId="109" xfId="2" applyNumberFormat="1" applyFont="1" applyFill="1" applyBorder="1" applyAlignment="1">
      <alignment horizontal="distributed" vertical="center" justifyLastLine="1" shrinkToFit="1"/>
    </xf>
    <xf numFmtId="177" fontId="3" fillId="2" borderId="110" xfId="2" applyNumberFormat="1" applyFont="1" applyFill="1" applyBorder="1" applyAlignment="1">
      <alignment horizontal="distributed" vertical="center" justifyLastLine="1" shrinkToFit="1"/>
    </xf>
    <xf numFmtId="177" fontId="7" fillId="2" borderId="108" xfId="2" applyNumberFormat="1" applyFont="1" applyFill="1" applyBorder="1" applyAlignment="1">
      <alignment horizontal="distributed" vertical="center" justifyLastLine="1" shrinkToFit="1"/>
    </xf>
    <xf numFmtId="177" fontId="3" fillId="2" borderId="107" xfId="2" applyNumberFormat="1" applyFont="1" applyFill="1" applyBorder="1" applyAlignment="1">
      <alignment horizontal="distributed" vertical="center" justifyLastLine="1" shrinkToFit="1"/>
    </xf>
    <xf numFmtId="177" fontId="3" fillId="2" borderId="105" xfId="2" applyNumberFormat="1" applyFont="1" applyFill="1" applyBorder="1" applyAlignment="1">
      <alignment horizontal="center" vertical="center" shrinkToFit="1"/>
    </xf>
    <xf numFmtId="177" fontId="3" fillId="2" borderId="98" xfId="2" applyNumberFormat="1" applyFont="1" applyFill="1" applyBorder="1" applyAlignment="1">
      <alignment horizontal="center" vertical="center" shrinkToFit="1"/>
    </xf>
    <xf numFmtId="177" fontId="3" fillId="2" borderId="88" xfId="2" applyNumberFormat="1" applyFont="1" applyFill="1" applyBorder="1" applyAlignment="1">
      <alignment horizontal="center" vertical="center" shrinkToFit="1"/>
    </xf>
    <xf numFmtId="177" fontId="3" fillId="2" borderId="87" xfId="2" applyNumberFormat="1" applyFont="1" applyFill="1" applyBorder="1" applyAlignment="1">
      <alignment horizontal="center" vertical="center" shrinkToFit="1"/>
    </xf>
    <xf numFmtId="177" fontId="3" fillId="2" borderId="75" xfId="2" applyNumberFormat="1" applyFont="1" applyFill="1" applyBorder="1" applyAlignment="1">
      <alignment horizontal="center" vertical="center" shrinkToFit="1"/>
    </xf>
    <xf numFmtId="177" fontId="3" fillId="2" borderId="8" xfId="2" applyNumberFormat="1" applyFont="1" applyFill="1" applyBorder="1" applyAlignment="1">
      <alignment horizontal="center" vertical="center" shrinkToFit="1"/>
    </xf>
    <xf numFmtId="177" fontId="3" fillId="2" borderId="74" xfId="2" applyNumberFormat="1" applyFont="1" applyFill="1" applyBorder="1" applyAlignment="1">
      <alignment horizontal="center" vertical="center" wrapText="1" shrinkToFit="1"/>
    </xf>
    <xf numFmtId="177" fontId="3" fillId="2" borderId="1" xfId="2" applyNumberFormat="1" applyFont="1" applyFill="1" applyBorder="1" applyAlignment="1">
      <alignment horizontal="center" vertical="center" wrapText="1" shrinkToFit="1"/>
    </xf>
    <xf numFmtId="38" fontId="10" fillId="3" borderId="76" xfId="2" applyNumberFormat="1" applyFont="1" applyFill="1" applyBorder="1" applyAlignment="1">
      <alignment horizontal="center" vertical="center" shrinkToFit="1"/>
    </xf>
    <xf numFmtId="0" fontId="2" fillId="0" borderId="3" xfId="2" applyBorder="1" applyAlignment="1">
      <alignment vertical="center" shrinkToFit="1"/>
    </xf>
    <xf numFmtId="0" fontId="10" fillId="3" borderId="76" xfId="2" applyFont="1" applyFill="1" applyBorder="1" applyAlignment="1">
      <alignment horizontal="center" vertical="center" shrinkToFit="1"/>
    </xf>
    <xf numFmtId="177" fontId="7" fillId="3" borderId="40" xfId="2" applyNumberFormat="1" applyFont="1" applyFill="1" applyBorder="1" applyAlignment="1">
      <alignment horizontal="center" vertical="distributed" textRotation="255" justifyLastLine="1" shrinkToFit="1"/>
    </xf>
    <xf numFmtId="177" fontId="7" fillId="3" borderId="30" xfId="2" applyNumberFormat="1" applyFont="1" applyFill="1" applyBorder="1" applyAlignment="1">
      <alignment horizontal="center" vertical="distributed" textRotation="255" justifyLastLine="1" shrinkToFit="1"/>
    </xf>
    <xf numFmtId="177" fontId="3" fillId="2" borderId="20" xfId="2" applyNumberFormat="1" applyFont="1" applyFill="1" applyBorder="1" applyAlignment="1">
      <alignment horizontal="center" vertical="center" shrinkToFit="1"/>
    </xf>
    <xf numFmtId="177" fontId="3" fillId="2" borderId="29" xfId="2" applyNumberFormat="1" applyFont="1" applyFill="1" applyBorder="1" applyAlignment="1">
      <alignment horizontal="center" vertical="center" shrinkToFit="1"/>
    </xf>
    <xf numFmtId="177" fontId="7" fillId="2" borderId="29" xfId="2" applyNumberFormat="1" applyFont="1" applyFill="1" applyBorder="1" applyAlignment="1">
      <alignment horizontal="center" vertical="center" shrinkToFit="1"/>
    </xf>
    <xf numFmtId="177" fontId="7" fillId="3" borderId="19" xfId="2" applyNumberFormat="1" applyFont="1" applyFill="1" applyBorder="1" applyAlignment="1">
      <alignment horizontal="center" vertical="center" shrinkToFit="1"/>
    </xf>
    <xf numFmtId="177" fontId="7" fillId="3" borderId="18" xfId="2" applyNumberFormat="1" applyFont="1" applyFill="1" applyBorder="1" applyAlignment="1">
      <alignment horizontal="center" vertical="center" shrinkToFit="1"/>
    </xf>
    <xf numFmtId="177" fontId="7" fillId="3" borderId="10" xfId="2" applyNumberFormat="1" applyFont="1" applyFill="1" applyBorder="1" applyAlignment="1">
      <alignment horizontal="center" vertical="center" shrinkToFit="1"/>
    </xf>
    <xf numFmtId="177" fontId="7" fillId="3" borderId="9" xfId="2" applyNumberFormat="1" applyFont="1" applyFill="1" applyBorder="1" applyAlignment="1">
      <alignment horizontal="center" vertical="center" shrinkToFit="1"/>
    </xf>
    <xf numFmtId="177" fontId="7" fillId="5" borderId="40" xfId="2" applyNumberFormat="1" applyFont="1" applyFill="1" applyBorder="1" applyAlignment="1">
      <alignment horizontal="center" vertical="distributed" textRotation="255" justifyLastLine="1" shrinkToFit="1"/>
    </xf>
    <xf numFmtId="177" fontId="7" fillId="5" borderId="30" xfId="2" applyNumberFormat="1" applyFont="1" applyFill="1" applyBorder="1" applyAlignment="1">
      <alignment horizontal="center" vertical="distributed" textRotation="255" justifyLastLine="1" shrinkToFit="1"/>
    </xf>
    <xf numFmtId="177" fontId="3" fillId="2" borderId="83" xfId="2" applyNumberFormat="1" applyFont="1" applyFill="1" applyBorder="1" applyAlignment="1">
      <alignment horizontal="center" vertical="center" shrinkToFit="1"/>
    </xf>
    <xf numFmtId="177" fontId="7" fillId="5" borderId="19" xfId="2" applyNumberFormat="1" applyFont="1" applyFill="1" applyBorder="1" applyAlignment="1">
      <alignment horizontal="center" vertical="center" shrinkToFit="1"/>
    </xf>
    <xf numFmtId="177" fontId="7" fillId="5" borderId="18" xfId="2" applyNumberFormat="1" applyFont="1" applyFill="1" applyBorder="1" applyAlignment="1">
      <alignment horizontal="center" vertical="center" shrinkToFit="1"/>
    </xf>
    <xf numFmtId="177" fontId="7" fillId="5" borderId="10" xfId="2" applyNumberFormat="1" applyFont="1" applyFill="1" applyBorder="1" applyAlignment="1">
      <alignment horizontal="center" vertical="center" shrinkToFit="1"/>
    </xf>
    <xf numFmtId="177" fontId="7" fillId="5" borderId="9" xfId="2" applyNumberFormat="1" applyFont="1" applyFill="1" applyBorder="1" applyAlignment="1">
      <alignment horizontal="center" vertical="center" shrinkToFit="1"/>
    </xf>
    <xf numFmtId="177" fontId="7" fillId="4" borderId="40" xfId="2" applyNumberFormat="1" applyFont="1" applyFill="1" applyBorder="1" applyAlignment="1">
      <alignment horizontal="center" vertical="distributed" textRotation="255" justifyLastLine="1" shrinkToFit="1"/>
    </xf>
    <xf numFmtId="177" fontId="7" fillId="4" borderId="30" xfId="2" applyNumberFormat="1" applyFont="1" applyFill="1" applyBorder="1" applyAlignment="1">
      <alignment horizontal="center" vertical="distributed" textRotation="255" justifyLastLine="1" shrinkToFit="1"/>
    </xf>
    <xf numFmtId="177" fontId="7" fillId="4" borderId="19" xfId="2" applyNumberFormat="1" applyFont="1" applyFill="1" applyBorder="1" applyAlignment="1">
      <alignment horizontal="center" vertical="center" shrinkToFit="1"/>
    </xf>
    <xf numFmtId="177" fontId="7" fillId="4" borderId="18" xfId="2" applyNumberFormat="1" applyFont="1" applyFill="1" applyBorder="1" applyAlignment="1">
      <alignment horizontal="center" vertical="center" shrinkToFit="1"/>
    </xf>
    <xf numFmtId="177" fontId="7" fillId="4" borderId="10" xfId="2" applyNumberFormat="1" applyFont="1" applyFill="1" applyBorder="1" applyAlignment="1">
      <alignment horizontal="center" vertical="center" shrinkToFit="1"/>
    </xf>
    <xf numFmtId="177" fontId="7" fillId="4" borderId="9" xfId="2" applyNumberFormat="1" applyFont="1" applyFill="1" applyBorder="1" applyAlignment="1">
      <alignment horizontal="center" vertical="center" shrinkToFit="1"/>
    </xf>
  </cellXfs>
  <cellStyles count="4">
    <cellStyle name="パーセント" xfId="1" builtinId="5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314325</xdr:colOff>
      <xdr:row>3</xdr:row>
      <xdr:rowOff>57150</xdr:rowOff>
    </xdr:from>
    <xdr:ext cx="85725" cy="2170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00925" y="552450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314325</xdr:colOff>
      <xdr:row>29</xdr:row>
      <xdr:rowOff>0</xdr:rowOff>
    </xdr:from>
    <xdr:ext cx="85725" cy="2095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400925" y="4787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314325</xdr:colOff>
      <xdr:row>47</xdr:row>
      <xdr:rowOff>0</xdr:rowOff>
    </xdr:from>
    <xdr:ext cx="85725" cy="2095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400925" y="77597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/050%20&#35251;&#20809;&#25391;&#33288;&#20418;&#65288;&#26032;&#65289;/&#9679;&#35251;&#20809;&#32113;&#35336;/01_&#31649;&#20869;&#24066;&#30010;&#35251;&#20809;&#20837;&#36796;&#35519;&#26619;&#12539;&#35370;&#26085;&#22806;&#22269;&#20154;&#23487;&#27850;&#32773;&#25968;&#35519;&#26619;&#65288;&#22577;&#36947;&#30330;&#34920;&#12354;&#12426;&#65289;/&#35251;&#20809;&#20837;&#36796;&#35519;&#26619;&#23458;&#25968;&#12539;&#35370;&#26085;&#22806;&#22269;&#20154;&#23458;&#25968;/R4&#24180;&#24230;/&#19978;&#26399;/02_&#38598;&#35336;&#20316;&#26989;/&#26368;&#26032;_&#12304;&#20316;&#26989;&#12305;&#20196;&#21644;4&#24180;&#24230;%20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>
        <row r="4">
          <cell r="C4">
            <v>4</v>
          </cell>
          <cell r="D4">
            <v>0</v>
          </cell>
          <cell r="E4">
            <v>0</v>
          </cell>
          <cell r="F4">
            <v>0</v>
          </cell>
          <cell r="G4">
            <v>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22</v>
          </cell>
        </row>
        <row r="5">
          <cell r="C5">
            <v>4</v>
          </cell>
          <cell r="D5">
            <v>0</v>
          </cell>
          <cell r="E5">
            <v>0</v>
          </cell>
          <cell r="F5">
            <v>0</v>
          </cell>
          <cell r="G5">
            <v>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22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35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14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14</v>
          </cell>
        </row>
        <row r="10">
          <cell r="C10">
            <v>3</v>
          </cell>
          <cell r="D10">
            <v>4</v>
          </cell>
          <cell r="E10">
            <v>1</v>
          </cell>
          <cell r="F10">
            <v>1</v>
          </cell>
          <cell r="G10">
            <v>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18</v>
          </cell>
        </row>
        <row r="11">
          <cell r="C11">
            <v>3</v>
          </cell>
          <cell r="D11">
            <v>4</v>
          </cell>
          <cell r="E11">
            <v>1</v>
          </cell>
          <cell r="F11">
            <v>1</v>
          </cell>
          <cell r="G11">
            <v>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18</v>
          </cell>
        </row>
        <row r="12">
          <cell r="C12">
            <v>3</v>
          </cell>
          <cell r="D12">
            <v>3</v>
          </cell>
          <cell r="E12">
            <v>1</v>
          </cell>
          <cell r="F12">
            <v>0</v>
          </cell>
          <cell r="G12">
            <v>2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</row>
        <row r="13">
          <cell r="C13">
            <v>6</v>
          </cell>
          <cell r="D13">
            <v>3</v>
          </cell>
          <cell r="E13">
            <v>1</v>
          </cell>
          <cell r="F13">
            <v>0</v>
          </cell>
          <cell r="G13">
            <v>2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29</v>
          </cell>
        </row>
        <row r="14">
          <cell r="C14">
            <v>5</v>
          </cell>
          <cell r="D14">
            <v>5</v>
          </cell>
          <cell r="E14">
            <v>2</v>
          </cell>
          <cell r="F14">
            <v>0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24</v>
          </cell>
        </row>
        <row r="15">
          <cell r="C15">
            <v>5</v>
          </cell>
          <cell r="D15">
            <v>5</v>
          </cell>
          <cell r="E15">
            <v>2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24</v>
          </cell>
        </row>
      </sheetData>
      <sheetData sheetId="4">
        <row r="4">
          <cell r="C4">
            <v>4</v>
          </cell>
          <cell r="D4">
            <v>10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4</v>
          </cell>
          <cell r="M4">
            <v>4</v>
          </cell>
          <cell r="N4">
            <v>2</v>
          </cell>
          <cell r="O4">
            <v>6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12</v>
          </cell>
        </row>
        <row r="5">
          <cell r="C5">
            <v>8</v>
          </cell>
          <cell r="D5">
            <v>10</v>
          </cell>
          <cell r="E5">
            <v>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4</v>
          </cell>
          <cell r="M5">
            <v>4</v>
          </cell>
          <cell r="N5">
            <v>2</v>
          </cell>
          <cell r="O5">
            <v>6</v>
          </cell>
          <cell r="P5">
            <v>0</v>
          </cell>
          <cell r="Q5">
            <v>0</v>
          </cell>
          <cell r="R5">
            <v>6</v>
          </cell>
          <cell r="S5">
            <v>0</v>
          </cell>
          <cell r="T5">
            <v>0</v>
          </cell>
          <cell r="U5">
            <v>18</v>
          </cell>
        </row>
        <row r="6">
          <cell r="C6">
            <v>3</v>
          </cell>
          <cell r="D6">
            <v>1</v>
          </cell>
          <cell r="E6">
            <v>2</v>
          </cell>
          <cell r="F6">
            <v>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</v>
          </cell>
          <cell r="M6">
            <v>8</v>
          </cell>
          <cell r="N6">
            <v>0</v>
          </cell>
          <cell r="O6">
            <v>0</v>
          </cell>
          <cell r="P6">
            <v>2</v>
          </cell>
          <cell r="Q6">
            <v>0</v>
          </cell>
          <cell r="R6">
            <v>5</v>
          </cell>
          <cell r="S6">
            <v>0</v>
          </cell>
          <cell r="T6">
            <v>0</v>
          </cell>
          <cell r="U6">
            <v>6</v>
          </cell>
        </row>
        <row r="7">
          <cell r="C7">
            <v>3</v>
          </cell>
          <cell r="D7">
            <v>1</v>
          </cell>
          <cell r="E7">
            <v>8</v>
          </cell>
          <cell r="F7">
            <v>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28</v>
          </cell>
          <cell r="M7">
            <v>8</v>
          </cell>
          <cell r="N7">
            <v>0</v>
          </cell>
          <cell r="O7">
            <v>0</v>
          </cell>
          <cell r="P7">
            <v>2</v>
          </cell>
          <cell r="Q7">
            <v>0</v>
          </cell>
          <cell r="R7">
            <v>8</v>
          </cell>
          <cell r="S7">
            <v>0</v>
          </cell>
          <cell r="T7">
            <v>0</v>
          </cell>
          <cell r="U7">
            <v>6</v>
          </cell>
        </row>
        <row r="8">
          <cell r="C8">
            <v>0</v>
          </cell>
          <cell r="D8">
            <v>2</v>
          </cell>
          <cell r="E8">
            <v>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4</v>
          </cell>
          <cell r="N8">
            <v>1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2</v>
          </cell>
          <cell r="E9">
            <v>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8</v>
          </cell>
          <cell r="N9">
            <v>2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1</v>
          </cell>
          <cell r="D10">
            <v>1</v>
          </cell>
          <cell r="E10">
            <v>19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6</v>
          </cell>
        </row>
        <row r="11">
          <cell r="C11">
            <v>1</v>
          </cell>
          <cell r="D11">
            <v>1</v>
          </cell>
          <cell r="E11">
            <v>59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16</v>
          </cell>
        </row>
        <row r="12">
          <cell r="C12">
            <v>3</v>
          </cell>
          <cell r="D12">
            <v>5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0</v>
          </cell>
          <cell r="T12">
            <v>2</v>
          </cell>
          <cell r="U12">
            <v>4</v>
          </cell>
        </row>
        <row r="13">
          <cell r="C13">
            <v>6</v>
          </cell>
          <cell r="D13">
            <v>5</v>
          </cell>
          <cell r="E13">
            <v>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</v>
          </cell>
          <cell r="S13">
            <v>0</v>
          </cell>
          <cell r="T13">
            <v>2</v>
          </cell>
          <cell r="U13">
            <v>4</v>
          </cell>
        </row>
        <row r="14">
          <cell r="C14">
            <v>5</v>
          </cell>
          <cell r="D14">
            <v>42</v>
          </cell>
          <cell r="E14">
            <v>2</v>
          </cell>
          <cell r="F14">
            <v>0</v>
          </cell>
          <cell r="G14">
            <v>1</v>
          </cell>
          <cell r="H14">
            <v>2</v>
          </cell>
          <cell r="I14">
            <v>0</v>
          </cell>
          <cell r="J14">
            <v>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10</v>
          </cell>
          <cell r="S14">
            <v>0</v>
          </cell>
          <cell r="T14">
            <v>0</v>
          </cell>
          <cell r="U14">
            <v>2</v>
          </cell>
        </row>
        <row r="15">
          <cell r="C15">
            <v>5</v>
          </cell>
          <cell r="D15">
            <v>247</v>
          </cell>
          <cell r="E15">
            <v>2</v>
          </cell>
          <cell r="F15">
            <v>0</v>
          </cell>
          <cell r="G15">
            <v>3</v>
          </cell>
          <cell r="H15">
            <v>2</v>
          </cell>
          <cell r="I15">
            <v>0</v>
          </cell>
          <cell r="J15">
            <v>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</v>
          </cell>
          <cell r="P15">
            <v>0</v>
          </cell>
          <cell r="Q15">
            <v>0</v>
          </cell>
          <cell r="R15">
            <v>17</v>
          </cell>
          <cell r="S15">
            <v>0</v>
          </cell>
          <cell r="T15">
            <v>0</v>
          </cell>
          <cell r="U15">
            <v>2</v>
          </cell>
        </row>
      </sheetData>
      <sheetData sheetId="5"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6</v>
          </cell>
          <cell r="R4">
            <v>3</v>
          </cell>
          <cell r="S4">
            <v>3</v>
          </cell>
          <cell r="T4">
            <v>0</v>
          </cell>
          <cell r="U4">
            <v>2</v>
          </cell>
        </row>
        <row r="5"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</v>
          </cell>
          <cell r="R5">
            <v>3</v>
          </cell>
          <cell r="S5">
            <v>3</v>
          </cell>
          <cell r="T5">
            <v>0</v>
          </cell>
          <cell r="U5">
            <v>4</v>
          </cell>
        </row>
        <row r="6"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5</v>
          </cell>
          <cell r="S6">
            <v>0</v>
          </cell>
          <cell r="T6">
            <v>0</v>
          </cell>
          <cell r="U6">
            <v>2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</v>
          </cell>
          <cell r="S7">
            <v>0</v>
          </cell>
          <cell r="T7">
            <v>0</v>
          </cell>
          <cell r="U7">
            <v>2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24</v>
          </cell>
          <cell r="L8">
            <v>0</v>
          </cell>
          <cell r="M8">
            <v>0</v>
          </cell>
          <cell r="N8">
            <v>2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3</v>
          </cell>
          <cell r="T8">
            <v>0</v>
          </cell>
          <cell r="U8">
            <v>3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24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0</v>
          </cell>
          <cell r="R9">
            <v>6</v>
          </cell>
          <cell r="S9">
            <v>3</v>
          </cell>
          <cell r="T9">
            <v>0</v>
          </cell>
          <cell r="U9">
            <v>3</v>
          </cell>
        </row>
        <row r="10">
          <cell r="C10">
            <v>1</v>
          </cell>
          <cell r="D10">
            <v>295</v>
          </cell>
          <cell r="E10">
            <v>0</v>
          </cell>
          <cell r="F10">
            <v>3</v>
          </cell>
          <cell r="G10">
            <v>5</v>
          </cell>
          <cell r="H10">
            <v>10</v>
          </cell>
          <cell r="I10">
            <v>18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6</v>
          </cell>
          <cell r="P10">
            <v>2</v>
          </cell>
          <cell r="Q10">
            <v>1</v>
          </cell>
          <cell r="R10">
            <v>42</v>
          </cell>
          <cell r="S10">
            <v>0</v>
          </cell>
          <cell r="T10">
            <v>1</v>
          </cell>
          <cell r="U10">
            <v>21</v>
          </cell>
        </row>
        <row r="11">
          <cell r="C11">
            <v>1</v>
          </cell>
          <cell r="D11">
            <v>300</v>
          </cell>
          <cell r="E11">
            <v>0</v>
          </cell>
          <cell r="F11">
            <v>3</v>
          </cell>
          <cell r="G11">
            <v>5</v>
          </cell>
          <cell r="H11">
            <v>10</v>
          </cell>
          <cell r="I11">
            <v>18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6</v>
          </cell>
          <cell r="P11">
            <v>2</v>
          </cell>
          <cell r="Q11">
            <v>1</v>
          </cell>
          <cell r="R11">
            <v>42</v>
          </cell>
          <cell r="S11">
            <v>0</v>
          </cell>
          <cell r="T11">
            <v>1</v>
          </cell>
          <cell r="U11">
            <v>21</v>
          </cell>
        </row>
        <row r="12">
          <cell r="C12">
            <v>17</v>
          </cell>
          <cell r="D12">
            <v>364</v>
          </cell>
          <cell r="E12">
            <v>6</v>
          </cell>
          <cell r="F12">
            <v>0</v>
          </cell>
          <cell r="G12">
            <v>2</v>
          </cell>
          <cell r="H12">
            <v>22</v>
          </cell>
          <cell r="I12">
            <v>26</v>
          </cell>
          <cell r="J12">
            <v>0</v>
          </cell>
          <cell r="K12">
            <v>0</v>
          </cell>
          <cell r="L12">
            <v>0</v>
          </cell>
          <cell r="M12">
            <v>14</v>
          </cell>
          <cell r="N12">
            <v>0</v>
          </cell>
          <cell r="O12">
            <v>2</v>
          </cell>
          <cell r="P12">
            <v>6</v>
          </cell>
          <cell r="Q12">
            <v>10</v>
          </cell>
          <cell r="R12">
            <v>21</v>
          </cell>
          <cell r="S12">
            <v>3</v>
          </cell>
          <cell r="T12">
            <v>1</v>
          </cell>
          <cell r="U12">
            <v>30</v>
          </cell>
        </row>
        <row r="13">
          <cell r="C13">
            <v>17</v>
          </cell>
          <cell r="D13">
            <v>368</v>
          </cell>
          <cell r="E13">
            <v>6</v>
          </cell>
          <cell r="F13">
            <v>0</v>
          </cell>
          <cell r="G13">
            <v>2</v>
          </cell>
          <cell r="H13">
            <v>22</v>
          </cell>
          <cell r="I13">
            <v>26</v>
          </cell>
          <cell r="J13">
            <v>0</v>
          </cell>
          <cell r="K13">
            <v>0</v>
          </cell>
          <cell r="L13">
            <v>0</v>
          </cell>
          <cell r="M13">
            <v>14</v>
          </cell>
          <cell r="N13">
            <v>0</v>
          </cell>
          <cell r="O13">
            <v>2</v>
          </cell>
          <cell r="P13">
            <v>6</v>
          </cell>
          <cell r="Q13">
            <v>10</v>
          </cell>
          <cell r="R13">
            <v>21</v>
          </cell>
          <cell r="S13">
            <v>3</v>
          </cell>
          <cell r="T13">
            <v>1</v>
          </cell>
          <cell r="U13">
            <v>30</v>
          </cell>
        </row>
        <row r="14">
          <cell r="C14">
            <v>18</v>
          </cell>
          <cell r="D14">
            <v>92</v>
          </cell>
          <cell r="E14">
            <v>8</v>
          </cell>
          <cell r="F14">
            <v>0</v>
          </cell>
          <cell r="G14">
            <v>13</v>
          </cell>
          <cell r="H14">
            <v>51</v>
          </cell>
          <cell r="I14">
            <v>0</v>
          </cell>
          <cell r="J14">
            <v>0</v>
          </cell>
          <cell r="K14">
            <v>3</v>
          </cell>
          <cell r="L14">
            <v>10</v>
          </cell>
          <cell r="M14">
            <v>0</v>
          </cell>
          <cell r="N14">
            <v>0</v>
          </cell>
          <cell r="O14">
            <v>0</v>
          </cell>
          <cell r="P14">
            <v>7</v>
          </cell>
          <cell r="Q14">
            <v>3</v>
          </cell>
          <cell r="R14">
            <v>126</v>
          </cell>
          <cell r="S14">
            <v>2</v>
          </cell>
          <cell r="T14">
            <v>18</v>
          </cell>
          <cell r="U14">
            <v>14</v>
          </cell>
        </row>
        <row r="15">
          <cell r="C15">
            <v>18</v>
          </cell>
          <cell r="D15">
            <v>92</v>
          </cell>
          <cell r="E15">
            <v>8</v>
          </cell>
          <cell r="F15">
            <v>0</v>
          </cell>
          <cell r="G15">
            <v>13</v>
          </cell>
          <cell r="H15">
            <v>51</v>
          </cell>
          <cell r="I15">
            <v>0</v>
          </cell>
          <cell r="J15">
            <v>0</v>
          </cell>
          <cell r="K15">
            <v>3</v>
          </cell>
          <cell r="L15">
            <v>10</v>
          </cell>
          <cell r="M15">
            <v>0</v>
          </cell>
          <cell r="N15">
            <v>0</v>
          </cell>
          <cell r="O15">
            <v>0</v>
          </cell>
          <cell r="P15">
            <v>7</v>
          </cell>
          <cell r="Q15">
            <v>3</v>
          </cell>
          <cell r="R15">
            <v>126</v>
          </cell>
          <cell r="S15">
            <v>2</v>
          </cell>
          <cell r="T15">
            <v>18</v>
          </cell>
          <cell r="U15">
            <v>14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2</v>
          </cell>
          <cell r="D6">
            <v>4</v>
          </cell>
          <cell r="E6">
            <v>0</v>
          </cell>
          <cell r="F6">
            <v>1</v>
          </cell>
          <cell r="G6">
            <v>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2</v>
          </cell>
        </row>
        <row r="7">
          <cell r="C7">
            <v>4</v>
          </cell>
          <cell r="D7">
            <v>4</v>
          </cell>
          <cell r="E7">
            <v>0</v>
          </cell>
          <cell r="F7">
            <v>1</v>
          </cell>
          <cell r="G7">
            <v>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</v>
          </cell>
        </row>
        <row r="8"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47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28</v>
          </cell>
          <cell r="J10">
            <v>0</v>
          </cell>
          <cell r="K10">
            <v>0</v>
          </cell>
          <cell r="L10">
            <v>32</v>
          </cell>
          <cell r="M10">
            <v>1</v>
          </cell>
          <cell r="N10">
            <v>4</v>
          </cell>
          <cell r="O10">
            <v>0</v>
          </cell>
          <cell r="P10">
            <v>0</v>
          </cell>
          <cell r="Q10">
            <v>0</v>
          </cell>
          <cell r="R10">
            <v>4</v>
          </cell>
          <cell r="S10">
            <v>0</v>
          </cell>
          <cell r="T10">
            <v>5</v>
          </cell>
          <cell r="U10">
            <v>8</v>
          </cell>
        </row>
        <row r="11">
          <cell r="C11">
            <v>0</v>
          </cell>
          <cell r="D11">
            <v>47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28</v>
          </cell>
          <cell r="J11">
            <v>0</v>
          </cell>
          <cell r="K11">
            <v>0</v>
          </cell>
          <cell r="L11">
            <v>32</v>
          </cell>
          <cell r="M11">
            <v>1</v>
          </cell>
          <cell r="N11">
            <v>4</v>
          </cell>
          <cell r="O11">
            <v>0</v>
          </cell>
          <cell r="P11">
            <v>0</v>
          </cell>
          <cell r="Q11">
            <v>0</v>
          </cell>
          <cell r="R11">
            <v>4</v>
          </cell>
          <cell r="S11">
            <v>0</v>
          </cell>
          <cell r="T11">
            <v>5</v>
          </cell>
          <cell r="U11">
            <v>8</v>
          </cell>
        </row>
        <row r="12">
          <cell r="C12">
            <v>8</v>
          </cell>
          <cell r="D12">
            <v>73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16</v>
          </cell>
          <cell r="J12">
            <v>0</v>
          </cell>
          <cell r="K12">
            <v>0</v>
          </cell>
          <cell r="L12">
            <v>2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10</v>
          </cell>
        </row>
        <row r="13">
          <cell r="C13">
            <v>8</v>
          </cell>
          <cell r="D13">
            <v>73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16</v>
          </cell>
          <cell r="J13">
            <v>0</v>
          </cell>
          <cell r="K13">
            <v>0</v>
          </cell>
          <cell r="L13">
            <v>8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</v>
          </cell>
        </row>
        <row r="14">
          <cell r="C14">
            <v>0</v>
          </cell>
          <cell r="D14">
            <v>42</v>
          </cell>
          <cell r="E14">
            <v>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12</v>
          </cell>
          <cell r="U14">
            <v>0</v>
          </cell>
        </row>
        <row r="15">
          <cell r="C15">
            <v>0</v>
          </cell>
          <cell r="D15">
            <v>42</v>
          </cell>
          <cell r="E15">
            <v>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</v>
          </cell>
          <cell r="U15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8">
        <row r="4">
          <cell r="C4">
            <v>4</v>
          </cell>
          <cell r="D4">
            <v>0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2</v>
          </cell>
        </row>
        <row r="5">
          <cell r="C5">
            <v>4</v>
          </cell>
          <cell r="D5">
            <v>0</v>
          </cell>
          <cell r="E5">
            <v>0</v>
          </cell>
          <cell r="F5">
            <v>0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4</v>
          </cell>
        </row>
        <row r="6">
          <cell r="C6">
            <v>9</v>
          </cell>
          <cell r="D6">
            <v>0</v>
          </cell>
          <cell r="E6">
            <v>0</v>
          </cell>
          <cell r="F6">
            <v>0</v>
          </cell>
          <cell r="G6">
            <v>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3</v>
          </cell>
          <cell r="S6">
            <v>0</v>
          </cell>
          <cell r="T6">
            <v>0</v>
          </cell>
          <cell r="U6">
            <v>2</v>
          </cell>
        </row>
        <row r="7"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</v>
          </cell>
          <cell r="P7">
            <v>0</v>
          </cell>
          <cell r="Q7">
            <v>0</v>
          </cell>
          <cell r="R7">
            <v>3</v>
          </cell>
          <cell r="S7">
            <v>0</v>
          </cell>
          <cell r="T7">
            <v>0</v>
          </cell>
          <cell r="U7">
            <v>2</v>
          </cell>
        </row>
        <row r="8">
          <cell r="C8">
            <v>2</v>
          </cell>
          <cell r="D8">
            <v>2</v>
          </cell>
          <cell r="E8">
            <v>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  <cell r="Q8">
            <v>0</v>
          </cell>
          <cell r="R8">
            <v>2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4</v>
          </cell>
          <cell r="D9">
            <v>5</v>
          </cell>
          <cell r="E9">
            <v>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  <cell r="Q9">
            <v>0</v>
          </cell>
          <cell r="R9">
            <v>6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29</v>
          </cell>
          <cell r="D10">
            <v>148</v>
          </cell>
          <cell r="E10">
            <v>5</v>
          </cell>
          <cell r="F10">
            <v>5</v>
          </cell>
          <cell r="G10">
            <v>51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3</v>
          </cell>
          <cell r="Q10">
            <v>0</v>
          </cell>
          <cell r="R10">
            <v>2</v>
          </cell>
          <cell r="S10">
            <v>0</v>
          </cell>
          <cell r="T10">
            <v>4</v>
          </cell>
          <cell r="U10">
            <v>14</v>
          </cell>
        </row>
        <row r="11">
          <cell r="C11">
            <v>29</v>
          </cell>
          <cell r="D11">
            <v>148</v>
          </cell>
          <cell r="E11">
            <v>5</v>
          </cell>
          <cell r="F11">
            <v>5</v>
          </cell>
          <cell r="G11">
            <v>51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</v>
          </cell>
          <cell r="Q11">
            <v>0</v>
          </cell>
          <cell r="R11">
            <v>2</v>
          </cell>
          <cell r="S11">
            <v>0</v>
          </cell>
          <cell r="T11">
            <v>6</v>
          </cell>
          <cell r="U11">
            <v>14</v>
          </cell>
        </row>
        <row r="12">
          <cell r="C12">
            <v>12</v>
          </cell>
          <cell r="D12">
            <v>277</v>
          </cell>
          <cell r="E12">
            <v>12</v>
          </cell>
          <cell r="F12">
            <v>2</v>
          </cell>
          <cell r="G12">
            <v>0</v>
          </cell>
          <cell r="H12">
            <v>6</v>
          </cell>
          <cell r="I12">
            <v>2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7</v>
          </cell>
          <cell r="R12">
            <v>1</v>
          </cell>
          <cell r="S12">
            <v>0</v>
          </cell>
          <cell r="T12">
            <v>0</v>
          </cell>
          <cell r="U12">
            <v>27</v>
          </cell>
        </row>
        <row r="13">
          <cell r="C13">
            <v>12</v>
          </cell>
          <cell r="D13">
            <v>277</v>
          </cell>
          <cell r="E13">
            <v>12</v>
          </cell>
          <cell r="F13">
            <v>5</v>
          </cell>
          <cell r="G13">
            <v>0</v>
          </cell>
          <cell r="H13">
            <v>6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2</v>
          </cell>
          <cell r="N13">
            <v>0</v>
          </cell>
          <cell r="O13">
            <v>0</v>
          </cell>
          <cell r="P13">
            <v>0</v>
          </cell>
          <cell r="Q13">
            <v>7</v>
          </cell>
          <cell r="R13">
            <v>1</v>
          </cell>
          <cell r="S13">
            <v>0</v>
          </cell>
          <cell r="T13">
            <v>0</v>
          </cell>
          <cell r="U13">
            <v>29</v>
          </cell>
        </row>
        <row r="14">
          <cell r="C14">
            <v>9</v>
          </cell>
          <cell r="D14">
            <v>240</v>
          </cell>
          <cell r="E14">
            <v>4</v>
          </cell>
          <cell r="F14">
            <v>0</v>
          </cell>
          <cell r="G14">
            <v>0</v>
          </cell>
          <cell r="H14">
            <v>23</v>
          </cell>
          <cell r="I14">
            <v>27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11</v>
          </cell>
          <cell r="S14">
            <v>0</v>
          </cell>
          <cell r="T14">
            <v>16</v>
          </cell>
          <cell r="U14">
            <v>31</v>
          </cell>
        </row>
        <row r="15">
          <cell r="C15">
            <v>15</v>
          </cell>
          <cell r="D15">
            <v>240</v>
          </cell>
          <cell r="E15">
            <v>4</v>
          </cell>
          <cell r="F15">
            <v>0</v>
          </cell>
          <cell r="G15">
            <v>0</v>
          </cell>
          <cell r="H15">
            <v>23</v>
          </cell>
          <cell r="I15">
            <v>27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15</v>
          </cell>
          <cell r="S15">
            <v>0</v>
          </cell>
          <cell r="T15">
            <v>16</v>
          </cell>
          <cell r="U15">
            <v>31</v>
          </cell>
        </row>
      </sheetData>
      <sheetData sheetId="9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</v>
          </cell>
          <cell r="S10">
            <v>0</v>
          </cell>
          <cell r="T10">
            <v>0</v>
          </cell>
          <cell r="U10">
            <v>1</v>
          </cell>
        </row>
        <row r="11"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</v>
          </cell>
          <cell r="S11">
            <v>0</v>
          </cell>
          <cell r="T11">
            <v>0</v>
          </cell>
          <cell r="U11">
            <v>1</v>
          </cell>
        </row>
        <row r="12">
          <cell r="C12">
            <v>1</v>
          </cell>
          <cell r="D12">
            <v>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0</v>
          </cell>
          <cell r="T12">
            <v>0</v>
          </cell>
          <cell r="U12">
            <v>5</v>
          </cell>
        </row>
        <row r="13">
          <cell r="C13">
            <v>1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</v>
          </cell>
          <cell r="S13">
            <v>0</v>
          </cell>
          <cell r="T13">
            <v>0</v>
          </cell>
          <cell r="U13">
            <v>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10">
        <row r="4">
          <cell r="C4">
            <v>2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</v>
          </cell>
          <cell r="U4">
            <v>0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</v>
          </cell>
          <cell r="U5">
            <v>0</v>
          </cell>
        </row>
        <row r="6">
          <cell r="C6">
            <v>0</v>
          </cell>
          <cell r="D6">
            <v>4</v>
          </cell>
          <cell r="E6">
            <v>0</v>
          </cell>
          <cell r="F6">
            <v>0</v>
          </cell>
          <cell r="G6">
            <v>5</v>
          </cell>
          <cell r="H6">
            <v>0</v>
          </cell>
          <cell r="I6">
            <v>2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3</v>
          </cell>
        </row>
        <row r="7">
          <cell r="C7">
            <v>0</v>
          </cell>
          <cell r="D7">
            <v>4</v>
          </cell>
          <cell r="E7">
            <v>0</v>
          </cell>
          <cell r="F7">
            <v>0</v>
          </cell>
          <cell r="G7">
            <v>5</v>
          </cell>
          <cell r="H7">
            <v>0</v>
          </cell>
          <cell r="I7">
            <v>2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>
            <v>3</v>
          </cell>
        </row>
        <row r="8">
          <cell r="C8">
            <v>6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15</v>
          </cell>
          <cell r="L8">
            <v>0</v>
          </cell>
          <cell r="M8">
            <v>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</v>
          </cell>
          <cell r="S8">
            <v>0</v>
          </cell>
          <cell r="T8">
            <v>0</v>
          </cell>
          <cell r="U8">
            <v>4</v>
          </cell>
        </row>
        <row r="9">
          <cell r="C9">
            <v>6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15</v>
          </cell>
          <cell r="L9">
            <v>0</v>
          </cell>
          <cell r="M9">
            <v>3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0</v>
          </cell>
          <cell r="U9">
            <v>4</v>
          </cell>
        </row>
        <row r="10">
          <cell r="C10">
            <v>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15</v>
          </cell>
        </row>
        <row r="11"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15</v>
          </cell>
        </row>
        <row r="12">
          <cell r="C12">
            <v>6</v>
          </cell>
          <cell r="D12">
            <v>2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1</v>
          </cell>
          <cell r="O12">
            <v>4</v>
          </cell>
          <cell r="P12">
            <v>1</v>
          </cell>
          <cell r="Q12">
            <v>1</v>
          </cell>
          <cell r="R12">
            <v>0</v>
          </cell>
          <cell r="S12">
            <v>0</v>
          </cell>
          <cell r="T12">
            <v>1</v>
          </cell>
          <cell r="U12">
            <v>3</v>
          </cell>
        </row>
        <row r="13">
          <cell r="C13">
            <v>6</v>
          </cell>
          <cell r="D13">
            <v>2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4</v>
          </cell>
          <cell r="P13">
            <v>1</v>
          </cell>
          <cell r="Q13">
            <v>1</v>
          </cell>
          <cell r="R13">
            <v>0</v>
          </cell>
          <cell r="S13">
            <v>0</v>
          </cell>
          <cell r="T13">
            <v>1</v>
          </cell>
          <cell r="U13">
            <v>3</v>
          </cell>
        </row>
        <row r="14">
          <cell r="C14">
            <v>3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2</v>
          </cell>
          <cell r="K14">
            <v>3</v>
          </cell>
          <cell r="L14">
            <v>0</v>
          </cell>
          <cell r="M14">
            <v>1</v>
          </cell>
          <cell r="N14">
            <v>0</v>
          </cell>
          <cell r="O14">
            <v>1</v>
          </cell>
          <cell r="P14">
            <v>0</v>
          </cell>
          <cell r="Q14">
            <v>3</v>
          </cell>
          <cell r="R14">
            <v>0</v>
          </cell>
          <cell r="S14">
            <v>1</v>
          </cell>
          <cell r="T14">
            <v>0</v>
          </cell>
          <cell r="U14">
            <v>1</v>
          </cell>
        </row>
        <row r="15">
          <cell r="C15">
            <v>3</v>
          </cell>
          <cell r="D15">
            <v>2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2</v>
          </cell>
          <cell r="K15">
            <v>3</v>
          </cell>
          <cell r="L15">
            <v>0</v>
          </cell>
          <cell r="M15">
            <v>1</v>
          </cell>
          <cell r="N15">
            <v>0</v>
          </cell>
          <cell r="O15">
            <v>1</v>
          </cell>
          <cell r="P15">
            <v>0</v>
          </cell>
          <cell r="Q15">
            <v>3</v>
          </cell>
          <cell r="R15">
            <v>0</v>
          </cell>
          <cell r="S15">
            <v>1</v>
          </cell>
          <cell r="T15">
            <v>0</v>
          </cell>
          <cell r="U15">
            <v>1</v>
          </cell>
        </row>
      </sheetData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12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1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65"/>
  <sheetViews>
    <sheetView tabSelected="1" view="pageBreakPreview" zoomScale="75" zoomScaleNormal="75" zoomScaleSheetLayoutView="75" workbookViewId="0">
      <pane xSplit="2" ySplit="5" topLeftCell="C6" activePane="bottomRight" state="frozen"/>
      <selection activeCell="I30" sqref="I30"/>
      <selection pane="topRight" activeCell="I30" sqref="I30"/>
      <selection pane="bottomLeft" activeCell="I30" sqref="I30"/>
      <selection pane="bottomRight" activeCell="V14" sqref="V14"/>
    </sheetView>
  </sheetViews>
  <sheetFormatPr defaultColWidth="10.33203125" defaultRowHeight="21.75" customHeight="1" x14ac:dyDescent="0.55000000000000004"/>
  <cols>
    <col min="1" max="1" width="4.25" style="1" customWidth="1"/>
    <col min="2" max="3" width="11.58203125" style="1" customWidth="1"/>
    <col min="4" max="25" width="11.58203125" style="2" customWidth="1"/>
    <col min="26" max="27" width="11.58203125" style="2" hidden="1" customWidth="1"/>
    <col min="28" max="16384" width="10.33203125" style="1"/>
  </cols>
  <sheetData>
    <row r="1" spans="1:27" ht="25" customHeight="1" x14ac:dyDescent="0.55000000000000004">
      <c r="A1" s="176" t="s">
        <v>52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27" ht="21.75" customHeight="1" x14ac:dyDescent="0.5500000000000000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27" ht="25" customHeight="1" thickBot="1" x14ac:dyDescent="0.6">
      <c r="A3" s="175" t="s">
        <v>51</v>
      </c>
      <c r="Y3" s="174" t="s">
        <v>50</v>
      </c>
      <c r="Z3" s="173"/>
      <c r="AA3" s="173"/>
    </row>
    <row r="4" spans="1:27" s="53" customFormat="1" ht="25" customHeight="1" x14ac:dyDescent="0.55000000000000004">
      <c r="A4" s="178" t="s">
        <v>49</v>
      </c>
      <c r="B4" s="179"/>
      <c r="C4" s="182" t="s">
        <v>48</v>
      </c>
      <c r="D4" s="184" t="s">
        <v>47</v>
      </c>
      <c r="E4" s="185"/>
      <c r="F4" s="185"/>
      <c r="G4" s="185"/>
      <c r="H4" s="185"/>
      <c r="I4" s="185"/>
      <c r="J4" s="185"/>
      <c r="K4" s="186"/>
      <c r="L4" s="186"/>
      <c r="M4" s="186"/>
      <c r="N4" s="186"/>
      <c r="O4" s="187" t="s">
        <v>46</v>
      </c>
      <c r="P4" s="185"/>
      <c r="Q4" s="185"/>
      <c r="R4" s="188"/>
      <c r="S4" s="187" t="s">
        <v>45</v>
      </c>
      <c r="T4" s="188"/>
      <c r="U4" s="172" t="s">
        <v>44</v>
      </c>
      <c r="V4" s="189" t="s">
        <v>43</v>
      </c>
      <c r="W4" s="191" t="s">
        <v>42</v>
      </c>
      <c r="X4" s="193" t="s">
        <v>41</v>
      </c>
      <c r="Y4" s="195" t="s">
        <v>40</v>
      </c>
      <c r="Z4" s="197" t="s">
        <v>39</v>
      </c>
      <c r="AA4" s="199" t="s">
        <v>38</v>
      </c>
    </row>
    <row r="5" spans="1:27" s="53" customFormat="1" ht="24.75" customHeight="1" thickBot="1" x14ac:dyDescent="0.6">
      <c r="A5" s="180"/>
      <c r="B5" s="181"/>
      <c r="C5" s="183"/>
      <c r="D5" s="171" t="s">
        <v>37</v>
      </c>
      <c r="E5" s="166" t="s">
        <v>36</v>
      </c>
      <c r="F5" s="166" t="s">
        <v>35</v>
      </c>
      <c r="G5" s="166" t="s">
        <v>34</v>
      </c>
      <c r="H5" s="170" t="s">
        <v>33</v>
      </c>
      <c r="I5" s="166" t="s">
        <v>32</v>
      </c>
      <c r="J5" s="166" t="s">
        <v>31</v>
      </c>
      <c r="K5" s="169" t="s">
        <v>30</v>
      </c>
      <c r="L5" s="168" t="s">
        <v>29</v>
      </c>
      <c r="M5" s="167" t="s">
        <v>28</v>
      </c>
      <c r="N5" s="167" t="s">
        <v>27</v>
      </c>
      <c r="O5" s="165" t="s">
        <v>26</v>
      </c>
      <c r="P5" s="166" t="s">
        <v>25</v>
      </c>
      <c r="Q5" s="166" t="s">
        <v>24</v>
      </c>
      <c r="R5" s="164" t="s">
        <v>23</v>
      </c>
      <c r="S5" s="165" t="s">
        <v>22</v>
      </c>
      <c r="T5" s="164" t="s">
        <v>21</v>
      </c>
      <c r="U5" s="163" t="s">
        <v>20</v>
      </c>
      <c r="V5" s="190"/>
      <c r="W5" s="192"/>
      <c r="X5" s="194"/>
      <c r="Y5" s="196"/>
      <c r="Z5" s="198"/>
      <c r="AA5" s="198"/>
    </row>
    <row r="6" spans="1:27" s="53" customFormat="1" ht="21.75" customHeight="1" x14ac:dyDescent="0.55000000000000004">
      <c r="A6" s="200" t="s">
        <v>19</v>
      </c>
      <c r="B6" s="202" t="s">
        <v>15</v>
      </c>
      <c r="C6" s="41" t="s">
        <v>14</v>
      </c>
      <c r="D6" s="162">
        <f>[1]室蘭市!C4+[1]室蘭市!C6+[1]室蘭市!C8+[1]室蘭市!C10+[1]室蘭市!C12+[1]室蘭市!C14</f>
        <v>15</v>
      </c>
      <c r="E6" s="40">
        <f>[1]室蘭市!D4+[1]室蘭市!D6+[1]室蘭市!D8+[1]室蘭市!D10+[1]室蘭市!D12+[1]室蘭市!D14</f>
        <v>12</v>
      </c>
      <c r="F6" s="40">
        <f>[1]室蘭市!E4+[1]室蘭市!E6+[1]室蘭市!E8+[1]室蘭市!E10+[1]室蘭市!E12+[1]室蘭市!E14</f>
        <v>4</v>
      </c>
      <c r="G6" s="40">
        <f>[1]室蘭市!F4+[1]室蘭市!F6+[1]室蘭市!F8+[1]室蘭市!F10+[1]室蘭市!F12+[1]室蘭市!F14</f>
        <v>1</v>
      </c>
      <c r="H6" s="40">
        <f>[1]室蘭市!G4+[1]室蘭市!G6+[1]室蘭市!G8+[1]室蘭市!G10+[1]室蘭市!G12+[1]室蘭市!G14</f>
        <v>16</v>
      </c>
      <c r="I6" s="40">
        <f>[1]室蘭市!H4+[1]室蘭市!H6+[1]室蘭市!H8+[1]室蘭市!H10+[1]室蘭市!H12+[1]室蘭市!H14</f>
        <v>0</v>
      </c>
      <c r="J6" s="40">
        <f>[1]室蘭市!I4+[1]室蘭市!I6+[1]室蘭市!I8+[1]室蘭市!I10+[1]室蘭市!I12+[1]室蘭市!I14</f>
        <v>2</v>
      </c>
      <c r="K6" s="40">
        <f>[1]室蘭市!J4+[1]室蘭市!J6+[1]室蘭市!J8+[1]室蘭市!J10+[1]室蘭市!J12+[1]室蘭市!J14</f>
        <v>1</v>
      </c>
      <c r="L6" s="40">
        <f>[1]室蘭市!K4+[1]室蘭市!K6+[1]室蘭市!K8+[1]室蘭市!K10+[1]室蘭市!K12+[1]室蘭市!K14</f>
        <v>0</v>
      </c>
      <c r="M6" s="40">
        <f>[1]室蘭市!L4+[1]室蘭市!L6+[1]室蘭市!L8+[1]室蘭市!L10+[1]室蘭市!L12+[1]室蘭市!L14</f>
        <v>0</v>
      </c>
      <c r="N6" s="161">
        <f>[1]室蘭市!M4+[1]室蘭市!M6+[1]室蘭市!M8+[1]室蘭市!M10+[1]室蘭市!M12+[1]室蘭市!M14</f>
        <v>0</v>
      </c>
      <c r="O6" s="39">
        <f>[1]室蘭市!N4+[1]室蘭市!N6+[1]室蘭市!N8+[1]室蘭市!N10+[1]室蘭市!N12+[1]室蘭市!N14</f>
        <v>0</v>
      </c>
      <c r="P6" s="40">
        <f>[1]室蘭市!O4+[1]室蘭市!O6+[1]室蘭市!O8+[1]室蘭市!O10+[1]室蘭市!O12+[1]室蘭市!O14</f>
        <v>0</v>
      </c>
      <c r="Q6" s="40">
        <f>[1]室蘭市!P4+[1]室蘭市!P6+[1]室蘭市!P8+[1]室蘭市!P10+[1]室蘭市!P12+[1]室蘭市!P14</f>
        <v>3</v>
      </c>
      <c r="R6" s="38">
        <f>[1]室蘭市!Q4+[1]室蘭市!Q6+[1]室蘭市!Q8+[1]室蘭市!Q10+[1]室蘭市!Q12+[1]室蘭市!Q14</f>
        <v>0</v>
      </c>
      <c r="S6" s="39">
        <f>[1]室蘭市!R4+[1]室蘭市!R6+[1]室蘭市!R8+[1]室蘭市!R10+[1]室蘭市!R12+[1]室蘭市!R14</f>
        <v>0</v>
      </c>
      <c r="T6" s="38">
        <f>[1]室蘭市!S4+[1]室蘭市!S6+[1]室蘭市!S8+[1]室蘭市!S10+[1]室蘭市!S12+[1]室蘭市!S14</f>
        <v>0</v>
      </c>
      <c r="U6" s="37">
        <f>[1]室蘭市!T4+[1]室蘭市!T6+[1]室蘭市!T8+[1]室蘭市!T10+[1]室蘭市!T12+[1]室蘭市!T14</f>
        <v>0</v>
      </c>
      <c r="V6" s="36">
        <f>[1]室蘭市!U4+[1]室蘭市!U6+[1]室蘭市!U8+[1]室蘭市!U10+[1]室蘭市!U12+[1]室蘭市!U14</f>
        <v>142</v>
      </c>
      <c r="W6" s="35">
        <f t="shared" ref="W6:W41" si="0">SUM(D6:V6)</f>
        <v>196</v>
      </c>
      <c r="X6" s="160">
        <v>200</v>
      </c>
      <c r="Y6" s="159">
        <f t="shared" ref="Y6:Y13" si="1">W6/X6*100</f>
        <v>98</v>
      </c>
      <c r="Z6" s="158">
        <v>764</v>
      </c>
      <c r="AA6" s="135">
        <f t="shared" ref="AA6:AA13" si="2">W6/Z6*100</f>
        <v>25.654450261780106</v>
      </c>
    </row>
    <row r="7" spans="1:27" s="53" customFormat="1" ht="21.75" customHeight="1" x14ac:dyDescent="0.55000000000000004">
      <c r="A7" s="201"/>
      <c r="B7" s="203"/>
      <c r="C7" s="26" t="s">
        <v>13</v>
      </c>
      <c r="D7" s="25">
        <f>[1]室蘭市!C5+[1]室蘭市!C7+[1]室蘭市!C9+[1]室蘭市!C11+[1]室蘭市!C13+[1]室蘭市!C15</f>
        <v>18</v>
      </c>
      <c r="E7" s="23">
        <f>[1]室蘭市!D5+[1]室蘭市!D7+[1]室蘭市!D9+[1]室蘭市!D11+[1]室蘭市!D13+[1]室蘭市!D15</f>
        <v>12</v>
      </c>
      <c r="F7" s="23">
        <f>[1]室蘭市!E5+[1]室蘭市!E7+[1]室蘭市!E9+[1]室蘭市!E11+[1]室蘭市!E13+[1]室蘭市!E15</f>
        <v>4</v>
      </c>
      <c r="G7" s="23">
        <f>[1]室蘭市!F5+[1]室蘭市!F7+[1]室蘭市!F9+[1]室蘭市!F11+[1]室蘭市!F13+[1]室蘭市!F15</f>
        <v>1</v>
      </c>
      <c r="H7" s="23">
        <f>[1]室蘭市!G5+[1]室蘭市!G7+[1]室蘭市!G9+[1]室蘭市!G11+[1]室蘭市!G13+[1]室蘭市!G15</f>
        <v>16</v>
      </c>
      <c r="I7" s="23">
        <f>[1]室蘭市!H5+[1]室蘭市!H7+[1]室蘭市!H9+[1]室蘭市!H11+[1]室蘭市!H13+[1]室蘭市!H15</f>
        <v>0</v>
      </c>
      <c r="J7" s="23">
        <f>[1]室蘭市!I5+[1]室蘭市!I7+[1]室蘭市!I9+[1]室蘭市!I11+[1]室蘭市!I13+[1]室蘭市!I15</f>
        <v>2</v>
      </c>
      <c r="K7" s="23">
        <f>[1]室蘭市!J5+[1]室蘭市!J7+[1]室蘭市!J9+[1]室蘭市!J11+[1]室蘭市!J13+[1]室蘭市!J15</f>
        <v>1</v>
      </c>
      <c r="L7" s="23">
        <f>[1]室蘭市!K5+[1]室蘭市!K7+[1]室蘭市!K9+[1]室蘭市!K11+[1]室蘭市!K13+[1]室蘭市!K15</f>
        <v>0</v>
      </c>
      <c r="M7" s="23">
        <f>[1]室蘭市!L5+[1]室蘭市!L7+[1]室蘭市!L9+[1]室蘭市!L11+[1]室蘭市!L13+[1]室蘭市!L15</f>
        <v>0</v>
      </c>
      <c r="N7" s="24">
        <f>[1]室蘭市!M5+[1]室蘭市!M7+[1]室蘭市!M9+[1]室蘭市!M11+[1]室蘭市!M13+[1]室蘭市!M15</f>
        <v>0</v>
      </c>
      <c r="O7" s="22">
        <f>[1]室蘭市!N5+[1]室蘭市!N7+[1]室蘭市!N9+[1]室蘭市!N11+[1]室蘭市!N13+[1]室蘭市!N15</f>
        <v>0</v>
      </c>
      <c r="P7" s="23">
        <f>[1]室蘭市!O5+[1]室蘭市!O7+[1]室蘭市!O9+[1]室蘭市!O11+[1]室蘭市!O13+[1]室蘭市!O15</f>
        <v>0</v>
      </c>
      <c r="Q7" s="23">
        <f>[1]室蘭市!P5+[1]室蘭市!P7+[1]室蘭市!P9+[1]室蘭市!P11+[1]室蘭市!P13+[1]室蘭市!P15</f>
        <v>8</v>
      </c>
      <c r="R7" s="21">
        <f>[1]室蘭市!Q5+[1]室蘭市!Q7+[1]室蘭市!Q9+[1]室蘭市!Q11+[1]室蘭市!Q13+[1]室蘭市!Q15</f>
        <v>0</v>
      </c>
      <c r="S7" s="22">
        <f>[1]室蘭市!R5+[1]室蘭市!R7+[1]室蘭市!R9+[1]室蘭市!R11+[1]室蘭市!R13+[1]室蘭市!R15</f>
        <v>0</v>
      </c>
      <c r="T7" s="21">
        <f>[1]室蘭市!S5+[1]室蘭市!S7+[1]室蘭市!S9+[1]室蘭市!S11+[1]室蘭市!S13+[1]室蘭市!S15</f>
        <v>0</v>
      </c>
      <c r="U7" s="20">
        <f>[1]室蘭市!T5+[1]室蘭市!T7+[1]室蘭市!T9+[1]室蘭市!T11+[1]室蘭市!T13+[1]室蘭市!T15</f>
        <v>0</v>
      </c>
      <c r="V7" s="19">
        <f>[1]室蘭市!U5+[1]室蘭市!U7+[1]室蘭市!U9+[1]室蘭市!U11+[1]室蘭市!U13+[1]室蘭市!U15</f>
        <v>142</v>
      </c>
      <c r="W7" s="18">
        <f t="shared" si="0"/>
        <v>204</v>
      </c>
      <c r="X7" s="138">
        <v>247</v>
      </c>
      <c r="Y7" s="157">
        <f t="shared" si="1"/>
        <v>82.591093117408903</v>
      </c>
      <c r="Z7" s="156">
        <v>1847</v>
      </c>
      <c r="AA7" s="155">
        <f t="shared" si="2"/>
        <v>11.044937736870601</v>
      </c>
    </row>
    <row r="8" spans="1:27" s="53" customFormat="1" ht="21.75" customHeight="1" x14ac:dyDescent="0.55000000000000004">
      <c r="A8" s="201"/>
      <c r="B8" s="203" t="s">
        <v>12</v>
      </c>
      <c r="C8" s="33" t="s">
        <v>1</v>
      </c>
      <c r="D8" s="142">
        <f>[1]苫小牧市!C4+[1]苫小牧市!C6+[1]苫小牧市!C8+[1]苫小牧市!C10+[1]苫小牧市!C12+[1]苫小牧市!C14</f>
        <v>16</v>
      </c>
      <c r="E8" s="31">
        <f>[1]苫小牧市!D4+[1]苫小牧市!D6+[1]苫小牧市!D8+[1]苫小牧市!D10+[1]苫小牧市!D12+[1]苫小牧市!D14</f>
        <v>61</v>
      </c>
      <c r="F8" s="31">
        <f>[1]苫小牧市!E4+[1]苫小牧市!E6+[1]苫小牧市!E8+[1]苫小牧市!E10+[1]苫小牧市!E12+[1]苫小牧市!E14</f>
        <v>28</v>
      </c>
      <c r="G8" s="31">
        <f>[1]苫小牧市!F4+[1]苫小牧市!F6+[1]苫小牧市!F8+[1]苫小牧市!F10+[1]苫小牧市!F12+[1]苫小牧市!F14</f>
        <v>4</v>
      </c>
      <c r="H8" s="31">
        <f>[1]苫小牧市!G4+[1]苫小牧市!G6+[1]苫小牧市!G8+[1]苫小牧市!G10+[1]苫小牧市!G12+[1]苫小牧市!G14</f>
        <v>1</v>
      </c>
      <c r="I8" s="31">
        <f>[1]苫小牧市!H4+[1]苫小牧市!H6+[1]苫小牧市!H8+[1]苫小牧市!H10+[1]苫小牧市!H12+[1]苫小牧市!H14</f>
        <v>4</v>
      </c>
      <c r="J8" s="31">
        <f>[1]苫小牧市!I4+[1]苫小牧市!I6+[1]苫小牧市!I8+[1]苫小牧市!I10+[1]苫小牧市!I12+[1]苫小牧市!I14</f>
        <v>0</v>
      </c>
      <c r="K8" s="31">
        <f>[1]苫小牧市!J4+[1]苫小牧市!J6+[1]苫小牧市!J8+[1]苫小牧市!J10+[1]苫小牧市!J12+[1]苫小牧市!J14</f>
        <v>5</v>
      </c>
      <c r="L8" s="31">
        <f>[1]苫小牧市!K4+[1]苫小牧市!K6+[1]苫小牧市!K8+[1]苫小牧市!K10+[1]苫小牧市!K12+[1]苫小牧市!K14</f>
        <v>0</v>
      </c>
      <c r="M8" s="31">
        <f>[1]苫小牧市!L4+[1]苫小牧市!L6+[1]苫小牧市!L8+[1]苫小牧市!L10+[1]苫小牧市!L12+[1]苫小牧市!L14</f>
        <v>30</v>
      </c>
      <c r="N8" s="32">
        <f>[1]苫小牧市!M4+[1]苫小牧市!M6+[1]苫小牧市!M8+[1]苫小牧市!M10+[1]苫小牧市!M12+[1]苫小牧市!M14</f>
        <v>16</v>
      </c>
      <c r="O8" s="30">
        <f>[1]苫小牧市!N4+[1]苫小牧市!N6+[1]苫小牧市!N8+[1]苫小牧市!N10+[1]苫小牧市!N12+[1]苫小牧市!N14</f>
        <v>4</v>
      </c>
      <c r="P8" s="31">
        <f>[1]苫小牧市!O4+[1]苫小牧市!O6+[1]苫小牧市!O8+[1]苫小牧市!O10+[1]苫小牧市!O12+[1]苫小牧市!O14</f>
        <v>8</v>
      </c>
      <c r="Q8" s="31">
        <f>[1]苫小牧市!P4+[1]苫小牧市!P6+[1]苫小牧市!P8+[1]苫小牧市!P10+[1]苫小牧市!P12+[1]苫小牧市!P14</f>
        <v>2</v>
      </c>
      <c r="R8" s="29">
        <f>[1]苫小牧市!Q4+[1]苫小牧市!Q6+[1]苫小牧市!Q8+[1]苫小牧市!Q10+[1]苫小牧市!Q12+[1]苫小牧市!Q14</f>
        <v>0</v>
      </c>
      <c r="S8" s="30">
        <f>[1]苫小牧市!R4+[1]苫小牧市!R6+[1]苫小牧市!R8+[1]苫小牧市!R10+[1]苫小牧市!R12+[1]苫小牧市!R14</f>
        <v>18</v>
      </c>
      <c r="T8" s="29">
        <f>[1]苫小牧市!S4+[1]苫小牧市!S6+[1]苫小牧市!S8+[1]苫小牧市!S10+[1]苫小牧市!S12+[1]苫小牧市!S14</f>
        <v>0</v>
      </c>
      <c r="U8" s="28">
        <f>[1]苫小牧市!T4+[1]苫小牧市!T6+[1]苫小牧市!T8+[1]苫小牧市!T10+[1]苫小牧市!T12+[1]苫小牧市!T14</f>
        <v>2</v>
      </c>
      <c r="V8" s="27">
        <f>[1]苫小牧市!U4+[1]苫小牧市!U6+[1]苫小牧市!U8+[1]苫小牧市!U10+[1]苫小牧市!U12+[1]苫小牧市!U14</f>
        <v>30</v>
      </c>
      <c r="W8" s="35">
        <f t="shared" si="0"/>
        <v>229</v>
      </c>
      <c r="X8" s="141">
        <v>220</v>
      </c>
      <c r="Y8" s="153">
        <f t="shared" si="1"/>
        <v>104.09090909090909</v>
      </c>
      <c r="Z8" s="146">
        <v>7786</v>
      </c>
      <c r="AA8" s="154">
        <f t="shared" si="2"/>
        <v>2.9411764705882351</v>
      </c>
    </row>
    <row r="9" spans="1:27" s="53" customFormat="1" ht="21.75" customHeight="1" x14ac:dyDescent="0.55000000000000004">
      <c r="A9" s="201"/>
      <c r="B9" s="203"/>
      <c r="C9" s="26" t="s">
        <v>0</v>
      </c>
      <c r="D9" s="25">
        <f>[1]苫小牧市!C5+[1]苫小牧市!C7+[1]苫小牧市!C9+[1]苫小牧市!C11+[1]苫小牧市!C13+[1]苫小牧市!C15</f>
        <v>23</v>
      </c>
      <c r="E9" s="23">
        <f>[1]苫小牧市!D5+[1]苫小牧市!D7+[1]苫小牧市!D9+[1]苫小牧市!D11+[1]苫小牧市!D13+[1]苫小牧市!D15</f>
        <v>266</v>
      </c>
      <c r="F9" s="23">
        <f>[1]苫小牧市!E5+[1]苫小牧市!E7+[1]苫小牧市!E9+[1]苫小牧市!E11+[1]苫小牧市!E13+[1]苫小牧市!E15</f>
        <v>83</v>
      </c>
      <c r="G9" s="23">
        <f>[1]苫小牧市!F5+[1]苫小牧市!F7+[1]苫小牧市!F9+[1]苫小牧市!F11+[1]苫小牧市!F13+[1]苫小牧市!F15</f>
        <v>4</v>
      </c>
      <c r="H9" s="23">
        <f>[1]苫小牧市!G5+[1]苫小牧市!G7+[1]苫小牧市!G9+[1]苫小牧市!G11+[1]苫小牧市!G13+[1]苫小牧市!G15</f>
        <v>3</v>
      </c>
      <c r="I9" s="23">
        <f>[1]苫小牧市!H5+[1]苫小牧市!H7+[1]苫小牧市!H9+[1]苫小牧市!H11+[1]苫小牧市!H13+[1]苫小牧市!H15</f>
        <v>4</v>
      </c>
      <c r="J9" s="23">
        <f>[1]苫小牧市!I5+[1]苫小牧市!I7+[1]苫小牧市!I9+[1]苫小牧市!I11+[1]苫小牧市!I13+[1]苫小牧市!I15</f>
        <v>0</v>
      </c>
      <c r="K9" s="23">
        <f>[1]苫小牧市!J5+[1]苫小牧市!J7+[1]苫小牧市!J9+[1]苫小牧市!J11+[1]苫小牧市!J13+[1]苫小牧市!J15</f>
        <v>5</v>
      </c>
      <c r="L9" s="23">
        <f>[1]苫小牧市!K5+[1]苫小牧市!K7+[1]苫小牧市!K9+[1]苫小牧市!K11+[1]苫小牧市!K13+[1]苫小牧市!K15</f>
        <v>0</v>
      </c>
      <c r="M9" s="23">
        <f>[1]苫小牧市!L5+[1]苫小牧市!L7+[1]苫小牧市!L9+[1]苫小牧市!L11+[1]苫小牧市!L13+[1]苫小牧市!L15</f>
        <v>56</v>
      </c>
      <c r="N9" s="24">
        <f>[1]苫小牧市!M5+[1]苫小牧市!M7+[1]苫小牧市!M9+[1]苫小牧市!M11+[1]苫小牧市!M13+[1]苫小牧市!M15</f>
        <v>20</v>
      </c>
      <c r="O9" s="22">
        <f>[1]苫小牧市!N5+[1]苫小牧市!N7+[1]苫小牧市!N9+[1]苫小牧市!N11+[1]苫小牧市!N13+[1]苫小牧市!N15</f>
        <v>5</v>
      </c>
      <c r="P9" s="23">
        <f>[1]苫小牧市!O5+[1]苫小牧市!O7+[1]苫小牧市!O9+[1]苫小牧市!O11+[1]苫小牧市!O13+[1]苫小牧市!O15</f>
        <v>10</v>
      </c>
      <c r="Q9" s="23">
        <f>[1]苫小牧市!P5+[1]苫小牧市!P7+[1]苫小牧市!P9+[1]苫小牧市!P11+[1]苫小牧市!P13+[1]苫小牧市!P15</f>
        <v>2</v>
      </c>
      <c r="R9" s="21">
        <f>[1]苫小牧市!Q5+[1]苫小牧市!Q7+[1]苫小牧市!Q9+[1]苫小牧市!Q11+[1]苫小牧市!Q13+[1]苫小牧市!Q15</f>
        <v>0</v>
      </c>
      <c r="S9" s="22">
        <f>[1]苫小牧市!R5+[1]苫小牧市!R7+[1]苫小牧市!R9+[1]苫小牧市!R11+[1]苫小牧市!R13+[1]苫小牧市!R15</f>
        <v>33</v>
      </c>
      <c r="T9" s="21">
        <f>[1]苫小牧市!S5+[1]苫小牧市!S7+[1]苫小牧市!S9+[1]苫小牧市!S11+[1]苫小牧市!S13+[1]苫小牧市!S15</f>
        <v>0</v>
      </c>
      <c r="U9" s="20">
        <f>[1]苫小牧市!T5+[1]苫小牧市!T7+[1]苫小牧市!T9+[1]苫小牧市!T11+[1]苫小牧市!T13+[1]苫小牧市!T15</f>
        <v>2</v>
      </c>
      <c r="V9" s="19">
        <f>[1]苫小牧市!U5+[1]苫小牧市!U7+[1]苫小牧市!U9+[1]苫小牧市!U11+[1]苫小牧市!U13+[1]苫小牧市!U15</f>
        <v>46</v>
      </c>
      <c r="W9" s="18">
        <f t="shared" si="0"/>
        <v>562</v>
      </c>
      <c r="X9" s="138">
        <v>1038</v>
      </c>
      <c r="Y9" s="152">
        <f t="shared" si="1"/>
        <v>54.142581888246632</v>
      </c>
      <c r="Z9" s="144">
        <v>8869</v>
      </c>
      <c r="AA9" s="151">
        <f t="shared" si="2"/>
        <v>6.3366783177359345</v>
      </c>
    </row>
    <row r="10" spans="1:27" s="53" customFormat="1" ht="21.75" customHeight="1" x14ac:dyDescent="0.55000000000000004">
      <c r="A10" s="201"/>
      <c r="B10" s="203" t="s">
        <v>11</v>
      </c>
      <c r="C10" s="33" t="s">
        <v>1</v>
      </c>
      <c r="D10" s="142">
        <f>[1]登別市!C4+[1]登別市!C6+[1]登別市!C8+[1]登別市!C10+[1]登別市!C12+[1]登別市!C14</f>
        <v>41</v>
      </c>
      <c r="E10" s="31">
        <f>[1]登別市!D4+[1]登別市!D6+[1]登別市!D8+[1]登別市!D10+[1]登別市!D12+[1]登別市!D14</f>
        <v>752</v>
      </c>
      <c r="F10" s="31">
        <f>[1]登別市!E4+[1]登別市!E6+[1]登別市!E8+[1]登別市!E10+[1]登別市!E12+[1]登別市!E14</f>
        <v>14</v>
      </c>
      <c r="G10" s="31">
        <f>[1]登別市!F4+[1]登別市!F6+[1]登別市!F8+[1]登別市!F10+[1]登別市!F12+[1]登別市!F14</f>
        <v>3</v>
      </c>
      <c r="H10" s="31">
        <f>[1]登別市!G4+[1]登別市!G6+[1]登別市!G8+[1]登別市!G10+[1]登別市!G12+[1]登別市!G14</f>
        <v>20</v>
      </c>
      <c r="I10" s="31">
        <f>[1]登別市!H4+[1]登別市!H6+[1]登別市!H8+[1]登別市!H10+[1]登別市!H12+[1]登別市!H14</f>
        <v>83</v>
      </c>
      <c r="J10" s="31">
        <f>[1]登別市!I4+[1]登別市!I6+[1]登別市!I8+[1]登別市!I10+[1]登別市!I12+[1]登別市!I14</f>
        <v>44</v>
      </c>
      <c r="K10" s="31">
        <f>[1]登別市!J4+[1]登別市!J6+[1]登別市!J8+[1]登別市!J10+[1]登別市!J12+[1]登別市!J14</f>
        <v>0</v>
      </c>
      <c r="L10" s="31">
        <f>[1]登別市!K4+[1]登別市!K6+[1]登別市!K8+[1]登別市!K10+[1]登別市!K12+[1]登別市!K14</f>
        <v>27</v>
      </c>
      <c r="M10" s="31">
        <f>[1]登別市!L4+[1]登別市!L6+[1]登別市!L8+[1]登別市!L10+[1]登別市!L12+[1]登別市!L14</f>
        <v>10</v>
      </c>
      <c r="N10" s="32">
        <f>[1]登別市!M4+[1]登別市!M6+[1]登別市!M8+[1]登別市!M10+[1]登別市!M12+[1]登別市!M14</f>
        <v>14</v>
      </c>
      <c r="O10" s="30">
        <f>[1]登別市!N4+[1]登別市!N6+[1]登別市!N8+[1]登別市!N10+[1]登別市!N12+[1]登別市!N14</f>
        <v>4</v>
      </c>
      <c r="P10" s="31">
        <f>[1]登別市!O4+[1]登別市!O6+[1]登別市!O8+[1]登別市!O10+[1]登別市!O12+[1]登別市!O14</f>
        <v>8</v>
      </c>
      <c r="Q10" s="31">
        <f>[1]登別市!P4+[1]登別市!P6+[1]登別市!P8+[1]登別市!P10+[1]登別市!P12+[1]登別市!P14</f>
        <v>15</v>
      </c>
      <c r="R10" s="29">
        <f>[1]登別市!Q4+[1]登別市!Q6+[1]登別市!Q8+[1]登別市!Q10+[1]登別市!Q12+[1]登別市!Q14</f>
        <v>20</v>
      </c>
      <c r="S10" s="30">
        <f>[1]登別市!R4+[1]登別市!R6+[1]登別市!R8+[1]登別市!R10+[1]登別市!R12+[1]登別市!R14</f>
        <v>203</v>
      </c>
      <c r="T10" s="29">
        <f>[1]登別市!S4+[1]登別市!S6+[1]登別市!S8+[1]登別市!S10+[1]登別市!S12+[1]登別市!S14</f>
        <v>11</v>
      </c>
      <c r="U10" s="28">
        <f>[1]登別市!T4+[1]登別市!T6+[1]登別市!T8+[1]登別市!T10+[1]登別市!T12+[1]登別市!T14</f>
        <v>20</v>
      </c>
      <c r="V10" s="27">
        <f>[1]登別市!U4+[1]登別市!U6+[1]登別市!U8+[1]登別市!U10+[1]登別市!U12+[1]登別市!U14</f>
        <v>72</v>
      </c>
      <c r="W10" s="35">
        <f t="shared" si="0"/>
        <v>1361</v>
      </c>
      <c r="X10" s="141">
        <v>89</v>
      </c>
      <c r="Y10" s="153">
        <f t="shared" si="1"/>
        <v>1529.2134831460673</v>
      </c>
      <c r="Z10" s="150">
        <v>114289</v>
      </c>
      <c r="AA10" s="139">
        <f t="shared" si="2"/>
        <v>1.1908407633280544</v>
      </c>
    </row>
    <row r="11" spans="1:27" s="53" customFormat="1" ht="21.75" customHeight="1" x14ac:dyDescent="0.55000000000000004">
      <c r="A11" s="201"/>
      <c r="B11" s="203"/>
      <c r="C11" s="26" t="s">
        <v>0</v>
      </c>
      <c r="D11" s="25">
        <f>[1]登別市!C5+[1]登別市!C7+[1]登別市!C9+[1]登別市!C11+[1]登別市!C13+[1]登別市!C15</f>
        <v>41</v>
      </c>
      <c r="E11" s="23">
        <f>[1]登別市!D5+[1]登別市!D7+[1]登別市!D9+[1]登別市!D11+[1]登別市!D13+[1]登別市!D15</f>
        <v>761</v>
      </c>
      <c r="F11" s="23">
        <f>[1]登別市!E5+[1]登別市!E7+[1]登別市!E9+[1]登別市!E11+[1]登別市!E13+[1]登別市!E15</f>
        <v>14</v>
      </c>
      <c r="G11" s="23">
        <f>[1]登別市!F5+[1]登別市!F7+[1]登別市!F9+[1]登別市!F11+[1]登別市!F13+[1]登別市!F15</f>
        <v>3</v>
      </c>
      <c r="H11" s="23">
        <f>[1]登別市!G5+[1]登別市!G7+[1]登別市!G9+[1]登別市!G11+[1]登別市!G13+[1]登別市!G15</f>
        <v>20</v>
      </c>
      <c r="I11" s="23">
        <f>[1]登別市!H5+[1]登別市!H7+[1]登別市!H9+[1]登別市!H11+[1]登別市!H13+[1]登別市!H15</f>
        <v>83</v>
      </c>
      <c r="J11" s="23">
        <f>[1]登別市!I5+[1]登別市!I7+[1]登別市!I9+[1]登別市!I11+[1]登別市!I13+[1]登別市!I15</f>
        <v>44</v>
      </c>
      <c r="K11" s="23">
        <f>[1]登別市!J5+[1]登別市!J7+[1]登別市!J9+[1]登別市!J11+[1]登別市!J13+[1]登別市!J15</f>
        <v>0</v>
      </c>
      <c r="L11" s="23">
        <f>[1]登別市!K5+[1]登別市!K7+[1]登別市!K9+[1]登別市!K11+[1]登別市!K13+[1]登別市!K15</f>
        <v>27</v>
      </c>
      <c r="M11" s="23">
        <f>[1]登別市!L5+[1]登別市!L7+[1]登別市!L9+[1]登別市!L11+[1]登別市!L13+[1]登別市!L15</f>
        <v>10</v>
      </c>
      <c r="N11" s="24">
        <f>[1]登別市!M5+[1]登別市!M7+[1]登別市!M9+[1]登別市!M11+[1]登別市!M13+[1]登別市!M15</f>
        <v>14</v>
      </c>
      <c r="O11" s="22">
        <f>[1]登別市!N5+[1]登別市!N7+[1]登別市!N9+[1]登別市!N11+[1]登別市!N13+[1]登別市!N15</f>
        <v>4</v>
      </c>
      <c r="P11" s="23">
        <f>[1]登別市!O5+[1]登別市!O7+[1]登別市!O9+[1]登別市!O11+[1]登別市!O13+[1]登別市!O15</f>
        <v>8</v>
      </c>
      <c r="Q11" s="23">
        <f>[1]登別市!P5+[1]登別市!P7+[1]登別市!P9+[1]登別市!P11+[1]登別市!P13+[1]登別市!P15</f>
        <v>15</v>
      </c>
      <c r="R11" s="21">
        <f>[1]登別市!Q5+[1]登別市!Q7+[1]登別市!Q9+[1]登別市!Q11+[1]登別市!Q13+[1]登別市!Q15</f>
        <v>20</v>
      </c>
      <c r="S11" s="22">
        <f>[1]登別市!R5+[1]登別市!R7+[1]登別市!R9+[1]登別市!R11+[1]登別市!R13+[1]登別市!R15</f>
        <v>203</v>
      </c>
      <c r="T11" s="21">
        <f>[1]登別市!S5+[1]登別市!S7+[1]登別市!S9+[1]登別市!S11+[1]登別市!S13+[1]登別市!S15</f>
        <v>11</v>
      </c>
      <c r="U11" s="20">
        <f>[1]登別市!T5+[1]登別市!T7+[1]登別市!T9+[1]登別市!T11+[1]登別市!T13+[1]登別市!T15</f>
        <v>20</v>
      </c>
      <c r="V11" s="19">
        <f>[1]登別市!U5+[1]登別市!U7+[1]登別市!U9+[1]登別市!U11+[1]登別市!U13+[1]登別市!U15</f>
        <v>74</v>
      </c>
      <c r="W11" s="18">
        <f t="shared" si="0"/>
        <v>1372</v>
      </c>
      <c r="X11" s="138">
        <v>89</v>
      </c>
      <c r="Y11" s="152">
        <f t="shared" si="1"/>
        <v>1541.5730337078651</v>
      </c>
      <c r="Z11" s="144">
        <v>116747</v>
      </c>
      <c r="AA11" s="151">
        <f t="shared" si="2"/>
        <v>1.1751907971939322</v>
      </c>
    </row>
    <row r="12" spans="1:27" s="53" customFormat="1" ht="21.75" customHeight="1" x14ac:dyDescent="0.55000000000000004">
      <c r="A12" s="201"/>
      <c r="B12" s="203" t="s">
        <v>10</v>
      </c>
      <c r="C12" s="33" t="s">
        <v>1</v>
      </c>
      <c r="D12" s="142">
        <f>[1]伊達市!C4+[1]伊達市!C6+[1]伊達市!C8+[1]伊達市!C10+[1]伊達市!C12+[1]伊達市!C14</f>
        <v>11</v>
      </c>
      <c r="E12" s="31">
        <f>[1]伊達市!D4+[1]伊達市!D6+[1]伊達市!D8+[1]伊達市!D10+[1]伊達市!D12+[1]伊達市!D14</f>
        <v>166</v>
      </c>
      <c r="F12" s="31">
        <f>[1]伊達市!E4+[1]伊達市!E6+[1]伊達市!E8+[1]伊達市!E10+[1]伊達市!E12+[1]伊達市!E14</f>
        <v>5</v>
      </c>
      <c r="G12" s="31">
        <f>[1]伊達市!F4+[1]伊達市!F6+[1]伊達市!F8+[1]伊達市!F10+[1]伊達市!F12+[1]伊達市!F14</f>
        <v>1</v>
      </c>
      <c r="H12" s="31">
        <f>[1]伊達市!G4+[1]伊達市!G6+[1]伊達市!G8+[1]伊達市!G10+[1]伊達市!G12+[1]伊達市!G14</f>
        <v>2</v>
      </c>
      <c r="I12" s="31">
        <f>[1]伊達市!H4+[1]伊達市!H6+[1]伊達市!H8+[1]伊達市!H10+[1]伊達市!H12+[1]伊達市!H14</f>
        <v>0</v>
      </c>
      <c r="J12" s="31">
        <f>[1]伊達市!I4+[1]伊達市!I6+[1]伊達市!I8+[1]伊達市!I10+[1]伊達市!I12+[1]伊達市!I14</f>
        <v>44</v>
      </c>
      <c r="K12" s="31">
        <f>[1]伊達市!J4+[1]伊達市!J6+[1]伊達市!J8+[1]伊達市!J10+[1]伊達市!J12+[1]伊達市!J14</f>
        <v>0</v>
      </c>
      <c r="L12" s="31">
        <f>[1]伊達市!K4+[1]伊達市!K6+[1]伊達市!K8+[1]伊達市!K10+[1]伊達市!K12+[1]伊達市!K14</f>
        <v>0</v>
      </c>
      <c r="M12" s="31">
        <f>[1]伊達市!L4+[1]伊達市!L6+[1]伊達市!L8+[1]伊達市!L10+[1]伊達市!L12+[1]伊達市!L14</f>
        <v>34</v>
      </c>
      <c r="N12" s="32">
        <f>[1]伊達市!M4+[1]伊達市!M6+[1]伊達市!M8+[1]伊達市!M10+[1]伊達市!M12+[1]伊達市!M14</f>
        <v>3</v>
      </c>
      <c r="O12" s="30">
        <f>[1]伊達市!N4+[1]伊達市!N6+[1]伊達市!N8+[1]伊達市!N10+[1]伊達市!N12+[1]伊達市!N14</f>
        <v>4</v>
      </c>
      <c r="P12" s="31">
        <f>[1]伊達市!O4+[1]伊達市!O6+[1]伊達市!O8+[1]伊達市!O10+[1]伊達市!O12+[1]伊達市!O14</f>
        <v>0</v>
      </c>
      <c r="Q12" s="31">
        <f>[1]伊達市!P4+[1]伊達市!P6+[1]伊達市!P8+[1]伊達市!P10+[1]伊達市!P12+[1]伊達市!P14</f>
        <v>0</v>
      </c>
      <c r="R12" s="29">
        <f>[1]伊達市!Q4+[1]伊達市!Q6+[1]伊達市!Q8+[1]伊達市!Q10+[1]伊達市!Q12+[1]伊達市!Q14</f>
        <v>0</v>
      </c>
      <c r="S12" s="30">
        <f>[1]伊達市!R4+[1]伊達市!R6+[1]伊達市!R8+[1]伊達市!R10+[1]伊達市!R12+[1]伊達市!R14</f>
        <v>4</v>
      </c>
      <c r="T12" s="29">
        <f>[1]伊達市!S4+[1]伊達市!S6+[1]伊達市!S8+[1]伊達市!S10+[1]伊達市!S12+[1]伊達市!S14</f>
        <v>0</v>
      </c>
      <c r="U12" s="28">
        <f>[1]伊達市!T4+[1]伊達市!T6+[1]伊達市!T8+[1]伊達市!T10+[1]伊達市!T12+[1]伊達市!T14</f>
        <v>17</v>
      </c>
      <c r="V12" s="27">
        <f>[1]伊達市!U4+[1]伊達市!U6+[1]伊達市!U8+[1]伊達市!U10+[1]伊達市!U12+[1]伊達市!U14</f>
        <v>20</v>
      </c>
      <c r="W12" s="35">
        <f t="shared" si="0"/>
        <v>311</v>
      </c>
      <c r="X12" s="141">
        <v>11</v>
      </c>
      <c r="Y12" s="153">
        <f t="shared" si="1"/>
        <v>2827.2727272727275</v>
      </c>
      <c r="Z12" s="150">
        <v>14930</v>
      </c>
      <c r="AA12" s="139">
        <f t="shared" si="2"/>
        <v>2.0830542531815137</v>
      </c>
    </row>
    <row r="13" spans="1:27" s="53" customFormat="1" ht="21.75" customHeight="1" x14ac:dyDescent="0.55000000000000004">
      <c r="A13" s="201"/>
      <c r="B13" s="203"/>
      <c r="C13" s="26" t="s">
        <v>0</v>
      </c>
      <c r="D13" s="25">
        <f>[1]伊達市!C5+[1]伊達市!C7+[1]伊達市!C9+[1]伊達市!C11+[1]伊達市!C13+[1]伊達市!C15</f>
        <v>13</v>
      </c>
      <c r="E13" s="23">
        <f>[1]伊達市!D5+[1]伊達市!D7+[1]伊達市!D9+[1]伊達市!D11+[1]伊達市!D13+[1]伊達市!D15</f>
        <v>166</v>
      </c>
      <c r="F13" s="23">
        <f>[1]伊達市!E5+[1]伊達市!E7+[1]伊達市!E9+[1]伊達市!E11+[1]伊達市!E13+[1]伊達市!E15</f>
        <v>5</v>
      </c>
      <c r="G13" s="23">
        <f>[1]伊達市!F5+[1]伊達市!F7+[1]伊達市!F9+[1]伊達市!F11+[1]伊達市!F13+[1]伊達市!F15</f>
        <v>1</v>
      </c>
      <c r="H13" s="23">
        <f>[1]伊達市!G5+[1]伊達市!G7+[1]伊達市!G9+[1]伊達市!G11+[1]伊達市!G13+[1]伊達市!G15</f>
        <v>2</v>
      </c>
      <c r="I13" s="23">
        <f>[1]伊達市!H5+[1]伊達市!H7+[1]伊達市!H9+[1]伊達市!H11+[1]伊達市!H13+[1]伊達市!H15</f>
        <v>0</v>
      </c>
      <c r="J13" s="23">
        <f>[1]伊達市!I5+[1]伊達市!I7+[1]伊達市!I9+[1]伊達市!I11+[1]伊達市!I13+[1]伊達市!I15</f>
        <v>44</v>
      </c>
      <c r="K13" s="23">
        <f>[1]伊達市!J5+[1]伊達市!J7+[1]伊達市!J9+[1]伊達市!J11+[1]伊達市!J13+[1]伊達市!J15</f>
        <v>0</v>
      </c>
      <c r="L13" s="23">
        <f>[1]伊達市!K5+[1]伊達市!K7+[1]伊達市!K9+[1]伊達市!K11+[1]伊達市!K13+[1]伊達市!K15</f>
        <v>0</v>
      </c>
      <c r="M13" s="23">
        <f>[1]伊達市!L5+[1]伊達市!L7+[1]伊達市!L9+[1]伊達市!L11+[1]伊達市!L13+[1]伊達市!L15</f>
        <v>40</v>
      </c>
      <c r="N13" s="24">
        <f>[1]伊達市!M5+[1]伊達市!M7+[1]伊達市!M9+[1]伊達市!M11+[1]伊達市!M13+[1]伊達市!M15</f>
        <v>5</v>
      </c>
      <c r="O13" s="22">
        <f>[1]伊達市!N5+[1]伊達市!N7+[1]伊達市!N9+[1]伊達市!N11+[1]伊達市!N13+[1]伊達市!N15</f>
        <v>4</v>
      </c>
      <c r="P13" s="23">
        <f>[1]伊達市!O5+[1]伊達市!O7+[1]伊達市!O9+[1]伊達市!O11+[1]伊達市!O13+[1]伊達市!O15</f>
        <v>0</v>
      </c>
      <c r="Q13" s="23">
        <f>[1]伊達市!P5+[1]伊達市!P7+[1]伊達市!P9+[1]伊達市!P11+[1]伊達市!P13+[1]伊達市!P15</f>
        <v>0</v>
      </c>
      <c r="R13" s="21">
        <f>[1]伊達市!Q5+[1]伊達市!Q7+[1]伊達市!Q9+[1]伊達市!Q11+[1]伊達市!Q13+[1]伊達市!Q15</f>
        <v>0</v>
      </c>
      <c r="S13" s="22">
        <f>[1]伊達市!R5+[1]伊達市!R7+[1]伊達市!R9+[1]伊達市!R11+[1]伊達市!R13+[1]伊達市!R15</f>
        <v>4</v>
      </c>
      <c r="T13" s="21">
        <f>[1]伊達市!S5+[1]伊達市!S7+[1]伊達市!S9+[1]伊達市!S11+[1]伊達市!S13+[1]伊達市!S15</f>
        <v>0</v>
      </c>
      <c r="U13" s="20">
        <f>[1]伊達市!T5+[1]伊達市!T7+[1]伊達市!T9+[1]伊達市!T11+[1]伊達市!T13+[1]伊達市!T15</f>
        <v>17</v>
      </c>
      <c r="V13" s="19">
        <f>[1]伊達市!U5+[1]伊達市!U7+[1]伊達市!U9+[1]伊達市!U11+[1]伊達市!U13+[1]伊達市!U15</f>
        <v>20</v>
      </c>
      <c r="W13" s="18">
        <f t="shared" si="0"/>
        <v>321</v>
      </c>
      <c r="X13" s="138">
        <v>11</v>
      </c>
      <c r="Y13" s="152">
        <f t="shared" si="1"/>
        <v>2918.1818181818185</v>
      </c>
      <c r="Z13" s="144">
        <v>14931</v>
      </c>
      <c r="AA13" s="151">
        <f t="shared" si="2"/>
        <v>2.1498894916616438</v>
      </c>
    </row>
    <row r="14" spans="1:27" s="53" customFormat="1" ht="21.75" customHeight="1" x14ac:dyDescent="0.55000000000000004">
      <c r="A14" s="201"/>
      <c r="B14" s="204" t="s">
        <v>9</v>
      </c>
      <c r="C14" s="33" t="s">
        <v>1</v>
      </c>
      <c r="D14" s="142">
        <f>[1]豊浦町!C4+[1]豊浦町!C6+[1]豊浦町!C8+[1]豊浦町!C10+[1]豊浦町!C12+[1]豊浦町!C14</f>
        <v>0</v>
      </c>
      <c r="E14" s="31">
        <f>[1]豊浦町!D4+[1]豊浦町!D6+[1]豊浦町!D8+[1]豊浦町!D10+[1]豊浦町!D12+[1]豊浦町!D14</f>
        <v>0</v>
      </c>
      <c r="F14" s="31">
        <f>[1]豊浦町!E4+[1]豊浦町!E6+[1]豊浦町!E8+[1]豊浦町!E10+[1]豊浦町!E12+[1]豊浦町!E14</f>
        <v>0</v>
      </c>
      <c r="G14" s="31">
        <f>[1]豊浦町!F4+[1]豊浦町!F6+[1]豊浦町!F8+[1]豊浦町!F10+[1]豊浦町!F12+[1]豊浦町!F14</f>
        <v>0</v>
      </c>
      <c r="H14" s="31">
        <f>[1]豊浦町!G4+[1]豊浦町!G6+[1]豊浦町!G8+[1]豊浦町!G10+[1]豊浦町!G12+[1]豊浦町!G14</f>
        <v>0</v>
      </c>
      <c r="I14" s="31">
        <f>[1]豊浦町!H4+[1]豊浦町!H6+[1]豊浦町!H8+[1]豊浦町!H10+[1]豊浦町!H12+[1]豊浦町!H14</f>
        <v>0</v>
      </c>
      <c r="J14" s="31">
        <f>[1]豊浦町!I4+[1]豊浦町!I6+[1]豊浦町!I8+[1]豊浦町!I10+[1]豊浦町!I12+[1]豊浦町!I14</f>
        <v>0</v>
      </c>
      <c r="K14" s="31">
        <f>[1]豊浦町!J4+[1]豊浦町!J6+[1]豊浦町!J8+[1]豊浦町!J10+[1]豊浦町!J12+[1]豊浦町!J14</f>
        <v>0</v>
      </c>
      <c r="L14" s="31">
        <f>[1]豊浦町!K4+[1]豊浦町!K6+[1]豊浦町!K8+[1]豊浦町!K10+[1]豊浦町!K12+[1]豊浦町!K14</f>
        <v>0</v>
      </c>
      <c r="M14" s="31">
        <f>[1]豊浦町!L4+[1]豊浦町!L6+[1]豊浦町!L8+[1]豊浦町!L10+[1]豊浦町!L12+[1]豊浦町!L14</f>
        <v>0</v>
      </c>
      <c r="N14" s="32">
        <f>[1]豊浦町!M4+[1]豊浦町!M6+[1]豊浦町!M8+[1]豊浦町!M10+[1]豊浦町!M12+[1]豊浦町!M14</f>
        <v>0</v>
      </c>
      <c r="O14" s="30">
        <f>[1]豊浦町!N4+[1]豊浦町!N6+[1]豊浦町!N8+[1]豊浦町!N10+[1]豊浦町!N12+[1]豊浦町!N14</f>
        <v>0</v>
      </c>
      <c r="P14" s="31">
        <f>[1]豊浦町!O4+[1]豊浦町!O6+[1]豊浦町!O8+[1]豊浦町!O10+[1]豊浦町!O12+[1]豊浦町!O14</f>
        <v>0</v>
      </c>
      <c r="Q14" s="31">
        <f>[1]豊浦町!P4+[1]豊浦町!P6+[1]豊浦町!P8+[1]豊浦町!P10+[1]豊浦町!P12+[1]豊浦町!P14</f>
        <v>0</v>
      </c>
      <c r="R14" s="29">
        <f>[1]豊浦町!Q4+[1]豊浦町!Q6+[1]豊浦町!Q8+[1]豊浦町!Q10+[1]豊浦町!Q12+[1]豊浦町!Q14</f>
        <v>0</v>
      </c>
      <c r="S14" s="30">
        <f>[1]豊浦町!R4+[1]豊浦町!R6+[1]豊浦町!R8+[1]豊浦町!R10+[1]豊浦町!R12+[1]豊浦町!R14</f>
        <v>3</v>
      </c>
      <c r="T14" s="29">
        <f>[1]豊浦町!S4+[1]豊浦町!S6+[1]豊浦町!S8+[1]豊浦町!S10+[1]豊浦町!S12+[1]豊浦町!S14</f>
        <v>0</v>
      </c>
      <c r="U14" s="28">
        <f>[1]豊浦町!T4+[1]豊浦町!T6+[1]豊浦町!T8+[1]豊浦町!T10+[1]豊浦町!T12+[1]豊浦町!T14</f>
        <v>0</v>
      </c>
      <c r="V14" s="27">
        <f>[1]豊浦町!U4+[1]豊浦町!U6+[1]豊浦町!U8+[1]豊浦町!U10+[1]豊浦町!U12+[1]豊浦町!U14</f>
        <v>0</v>
      </c>
      <c r="W14" s="35">
        <f t="shared" si="0"/>
        <v>3</v>
      </c>
      <c r="X14" s="141">
        <v>0</v>
      </c>
      <c r="Y14" s="137" t="str">
        <f>IF(OR(X14=0,X14=""),"-",+W14/X14*100)</f>
        <v>-</v>
      </c>
      <c r="Z14" s="150">
        <v>0</v>
      </c>
      <c r="AA14" s="149" t="s">
        <v>18</v>
      </c>
    </row>
    <row r="15" spans="1:27" s="53" customFormat="1" ht="21.75" customHeight="1" x14ac:dyDescent="0.55000000000000004">
      <c r="A15" s="201"/>
      <c r="B15" s="203"/>
      <c r="C15" s="26" t="s">
        <v>0</v>
      </c>
      <c r="D15" s="25">
        <f>[1]豊浦町!C5+[1]豊浦町!C7+[1]豊浦町!C9+[1]豊浦町!C11+[1]豊浦町!C13+[1]豊浦町!C15</f>
        <v>0</v>
      </c>
      <c r="E15" s="23">
        <f>[1]豊浦町!D5+[1]豊浦町!D7+[1]豊浦町!D9+[1]豊浦町!D11+[1]豊浦町!D13+[1]豊浦町!D15</f>
        <v>0</v>
      </c>
      <c r="F15" s="23">
        <f>[1]豊浦町!E5+[1]豊浦町!E7+[1]豊浦町!E9+[1]豊浦町!E11+[1]豊浦町!E13+[1]豊浦町!E15</f>
        <v>0</v>
      </c>
      <c r="G15" s="23">
        <f>[1]豊浦町!F5+[1]豊浦町!F7+[1]豊浦町!F9+[1]豊浦町!F11+[1]豊浦町!F13+[1]豊浦町!F15</f>
        <v>0</v>
      </c>
      <c r="H15" s="23">
        <f>[1]豊浦町!G5+[1]豊浦町!G7+[1]豊浦町!G9+[1]豊浦町!G11+[1]豊浦町!G13+[1]豊浦町!G15</f>
        <v>0</v>
      </c>
      <c r="I15" s="23">
        <f>[1]豊浦町!H5+[1]豊浦町!H7+[1]豊浦町!H9+[1]豊浦町!H11+[1]豊浦町!H13+[1]豊浦町!H15</f>
        <v>0</v>
      </c>
      <c r="J15" s="23">
        <f>[1]豊浦町!I5+[1]豊浦町!I7+[1]豊浦町!I9+[1]豊浦町!I11+[1]豊浦町!I13+[1]豊浦町!I15</f>
        <v>0</v>
      </c>
      <c r="K15" s="23">
        <f>[1]豊浦町!J5+[1]豊浦町!J7+[1]豊浦町!J9+[1]豊浦町!J11+[1]豊浦町!J13+[1]豊浦町!J15</f>
        <v>0</v>
      </c>
      <c r="L15" s="23">
        <f>[1]豊浦町!K5+[1]豊浦町!K7+[1]豊浦町!K9+[1]豊浦町!K11+[1]豊浦町!K13+[1]豊浦町!K15</f>
        <v>0</v>
      </c>
      <c r="M15" s="23">
        <f>[1]豊浦町!L5+[1]豊浦町!L7+[1]豊浦町!L9+[1]豊浦町!L11+[1]豊浦町!L13+[1]豊浦町!L15</f>
        <v>0</v>
      </c>
      <c r="N15" s="24">
        <f>[1]豊浦町!M5+[1]豊浦町!M7+[1]豊浦町!M9+[1]豊浦町!M11+[1]豊浦町!M13+[1]豊浦町!M15</f>
        <v>0</v>
      </c>
      <c r="O15" s="22">
        <f>[1]豊浦町!N5+[1]豊浦町!N7+[1]豊浦町!N9+[1]豊浦町!N11+[1]豊浦町!N13+[1]豊浦町!N15</f>
        <v>0</v>
      </c>
      <c r="P15" s="23">
        <f>[1]豊浦町!O5+[1]豊浦町!O7+[1]豊浦町!O9+[1]豊浦町!O11+[1]豊浦町!O13+[1]豊浦町!O15</f>
        <v>0</v>
      </c>
      <c r="Q15" s="23">
        <f>[1]豊浦町!P5+[1]豊浦町!P7+[1]豊浦町!P9+[1]豊浦町!P11+[1]豊浦町!P13+[1]豊浦町!P15</f>
        <v>0</v>
      </c>
      <c r="R15" s="21">
        <f>[1]豊浦町!Q5+[1]豊浦町!Q7+[1]豊浦町!Q9+[1]豊浦町!Q11+[1]豊浦町!Q13+[1]豊浦町!Q15</f>
        <v>0</v>
      </c>
      <c r="S15" s="22">
        <f>[1]豊浦町!R5+[1]豊浦町!R7+[1]豊浦町!R9+[1]豊浦町!R11+[1]豊浦町!R13+[1]豊浦町!R15</f>
        <v>3</v>
      </c>
      <c r="T15" s="21">
        <f>[1]豊浦町!S5+[1]豊浦町!S7+[1]豊浦町!S9+[1]豊浦町!S11+[1]豊浦町!S13+[1]豊浦町!S15</f>
        <v>0</v>
      </c>
      <c r="U15" s="20">
        <f>[1]豊浦町!T5+[1]豊浦町!T7+[1]豊浦町!T9+[1]豊浦町!T11+[1]豊浦町!T13+[1]豊浦町!T15</f>
        <v>0</v>
      </c>
      <c r="V15" s="19">
        <f>[1]豊浦町!U5+[1]豊浦町!U7+[1]豊浦町!U9+[1]豊浦町!U11+[1]豊浦町!U13+[1]豊浦町!U15</f>
        <v>0</v>
      </c>
      <c r="W15" s="18">
        <f t="shared" si="0"/>
        <v>3</v>
      </c>
      <c r="X15" s="138">
        <v>0</v>
      </c>
      <c r="Y15" s="148" t="str">
        <f>IF(OR(X15=0,X15=""),"-",+W15/X15*100)</f>
        <v>-</v>
      </c>
      <c r="Z15" s="144">
        <v>0</v>
      </c>
      <c r="AA15" s="143" t="s">
        <v>18</v>
      </c>
    </row>
    <row r="16" spans="1:27" s="53" customFormat="1" ht="21.75" customHeight="1" x14ac:dyDescent="0.55000000000000004">
      <c r="A16" s="201"/>
      <c r="B16" s="203" t="s">
        <v>8</v>
      </c>
      <c r="C16" s="33" t="s">
        <v>1</v>
      </c>
      <c r="D16" s="142">
        <f>[1]洞爺湖町!C4+[1]洞爺湖町!C6+[1]洞爺湖町!C8+[1]洞爺湖町!C10+[1]洞爺湖町!C12+[1]洞爺湖町!C14</f>
        <v>65</v>
      </c>
      <c r="E16" s="31">
        <f>[1]洞爺湖町!D4+[1]洞爺湖町!D6+[1]洞爺湖町!D8+[1]洞爺湖町!D10+[1]洞爺湖町!D12+[1]洞爺湖町!D14</f>
        <v>667</v>
      </c>
      <c r="F16" s="31">
        <f>[1]洞爺湖町!E4+[1]洞爺湖町!E6+[1]洞爺湖町!E8+[1]洞爺湖町!E10+[1]洞爺湖町!E12+[1]洞爺湖町!E14</f>
        <v>23</v>
      </c>
      <c r="G16" s="31">
        <f>[1]洞爺湖町!F4+[1]洞爺湖町!F6+[1]洞爺湖町!F8+[1]洞爺湖町!F10+[1]洞爺湖町!F12+[1]洞爺湖町!F14</f>
        <v>7</v>
      </c>
      <c r="H16" s="31">
        <f>[1]洞爺湖町!G4+[1]洞爺湖町!G6+[1]洞爺湖町!G8+[1]洞爺湖町!G10+[1]洞爺湖町!G12+[1]洞爺湖町!G14</f>
        <v>56</v>
      </c>
      <c r="I16" s="31">
        <f>[1]洞爺湖町!H4+[1]洞爺湖町!H6+[1]洞爺湖町!H8+[1]洞爺湖町!H10+[1]洞爺湖町!H12+[1]洞爺湖町!H14</f>
        <v>29</v>
      </c>
      <c r="J16" s="31">
        <f>[1]洞爺湖町!I4+[1]洞爺湖町!I6+[1]洞爺湖町!I8+[1]洞爺湖町!I10+[1]洞爺湖町!I12+[1]洞爺湖町!I14</f>
        <v>29</v>
      </c>
      <c r="K16" s="31">
        <f>[1]洞爺湖町!J4+[1]洞爺湖町!J6+[1]洞爺湖町!J8+[1]洞爺湖町!J10+[1]洞爺湖町!J12+[1]洞爺湖町!J14</f>
        <v>0</v>
      </c>
      <c r="L16" s="31">
        <f>[1]洞爺湖町!K4+[1]洞爺湖町!K6+[1]洞爺湖町!K8+[1]洞爺湖町!K10+[1]洞爺湖町!K12+[1]洞爺湖町!K14</f>
        <v>1</v>
      </c>
      <c r="M16" s="31">
        <f>[1]洞爺湖町!L4+[1]洞爺湖町!L6+[1]洞爺湖町!L8+[1]洞爺湖町!L10+[1]洞爺湖町!L12+[1]洞爺湖町!L14</f>
        <v>0</v>
      </c>
      <c r="N16" s="32">
        <f>[1]洞爺湖町!M4+[1]洞爺湖町!M6+[1]洞爺湖町!M8+[1]洞爺湖町!M10+[1]洞爺湖町!M12+[1]洞爺湖町!M14</f>
        <v>2</v>
      </c>
      <c r="O16" s="30">
        <f>[1]洞爺湖町!N4+[1]洞爺湖町!N6+[1]洞爺湖町!N8+[1]洞爺湖町!N10+[1]洞爺湖町!N12+[1]洞爺湖町!N14</f>
        <v>0</v>
      </c>
      <c r="P16" s="31">
        <f>[1]洞爺湖町!O4+[1]洞爺湖町!O6+[1]洞爺湖町!O8+[1]洞爺湖町!O10+[1]洞爺湖町!O12+[1]洞爺湖町!O14</f>
        <v>1</v>
      </c>
      <c r="Q16" s="31">
        <f>[1]洞爺湖町!P4+[1]洞爺湖町!P6+[1]洞爺湖町!P8+[1]洞爺湖町!P10+[1]洞爺湖町!P12+[1]洞爺湖町!P14</f>
        <v>6</v>
      </c>
      <c r="R16" s="29">
        <f>[1]洞爺湖町!Q4+[1]洞爺湖町!Q6+[1]洞爺湖町!Q8+[1]洞爺湖町!Q10+[1]洞爺湖町!Q12+[1]洞爺湖町!Q14</f>
        <v>7</v>
      </c>
      <c r="S16" s="30">
        <f>[1]洞爺湖町!R4+[1]洞爺湖町!R6+[1]洞爺湖町!R8+[1]洞爺湖町!R10+[1]洞爺湖町!R12+[1]洞爺湖町!R14</f>
        <v>19</v>
      </c>
      <c r="T16" s="29">
        <f>[1]洞爺湖町!S4+[1]洞爺湖町!S6+[1]洞爺湖町!S8+[1]洞爺湖町!S10+[1]洞爺湖町!S12+[1]洞爺湖町!S14</f>
        <v>0</v>
      </c>
      <c r="U16" s="28">
        <f>[1]洞爺湖町!T4+[1]洞爺湖町!T6+[1]洞爺湖町!T8+[1]洞爺湖町!T10+[1]洞爺湖町!T12+[1]洞爺湖町!T14</f>
        <v>20</v>
      </c>
      <c r="V16" s="27">
        <f>[1]洞爺湖町!U4+[1]洞爺湖町!U6+[1]洞爺湖町!U8+[1]洞爺湖町!U10+[1]洞爺湖町!U12+[1]洞爺湖町!U14</f>
        <v>76</v>
      </c>
      <c r="W16" s="35">
        <f t="shared" si="0"/>
        <v>1008</v>
      </c>
      <c r="X16" s="141">
        <v>58</v>
      </c>
      <c r="Y16" s="153">
        <f t="shared" ref="Y16:Y21" si="3">W16/X16*100</f>
        <v>1737.9310344827586</v>
      </c>
      <c r="Z16" s="150">
        <v>52886</v>
      </c>
      <c r="AA16" s="139">
        <f t="shared" ref="AA16:AA21" si="4">W16/Z16*100</f>
        <v>1.905986461445373</v>
      </c>
    </row>
    <row r="17" spans="1:27" s="53" customFormat="1" ht="21.75" customHeight="1" x14ac:dyDescent="0.55000000000000004">
      <c r="A17" s="201"/>
      <c r="B17" s="203"/>
      <c r="C17" s="26" t="s">
        <v>0</v>
      </c>
      <c r="D17" s="25">
        <f>[1]洞爺湖町!C5+[1]洞爺湖町!C7+[1]洞爺湖町!C9+[1]洞爺湖町!C11+[1]洞爺湖町!C13+[1]洞爺湖町!C15</f>
        <v>78</v>
      </c>
      <c r="E17" s="23">
        <f>[1]洞爺湖町!D5+[1]洞爺湖町!D7+[1]洞爺湖町!D9+[1]洞爺湖町!D11+[1]洞爺湖町!D13+[1]洞爺湖町!D15</f>
        <v>670</v>
      </c>
      <c r="F17" s="23">
        <f>[1]洞爺湖町!E5+[1]洞爺湖町!E7+[1]洞爺湖町!E9+[1]洞爺湖町!E11+[1]洞爺湖町!E13+[1]洞爺湖町!E15</f>
        <v>26</v>
      </c>
      <c r="G17" s="23">
        <f>[1]洞爺湖町!F5+[1]洞爺湖町!F7+[1]洞爺湖町!F9+[1]洞爺湖町!F11+[1]洞爺湖町!F13+[1]洞爺湖町!F15</f>
        <v>10</v>
      </c>
      <c r="H17" s="23">
        <f>[1]洞爺湖町!G5+[1]洞爺湖町!G7+[1]洞爺湖町!G9+[1]洞爺湖町!G11+[1]洞爺湖町!G13+[1]洞爺湖町!G15</f>
        <v>56</v>
      </c>
      <c r="I17" s="23">
        <f>[1]洞爺湖町!H5+[1]洞爺湖町!H7+[1]洞爺湖町!H9+[1]洞爺湖町!H11+[1]洞爺湖町!H13+[1]洞爺湖町!H15</f>
        <v>29</v>
      </c>
      <c r="J17" s="23">
        <f>[1]洞爺湖町!I5+[1]洞爺湖町!I7+[1]洞爺湖町!I9+[1]洞爺湖町!I11+[1]洞爺湖町!I13+[1]洞爺湖町!I15</f>
        <v>31</v>
      </c>
      <c r="K17" s="23">
        <f>[1]洞爺湖町!J5+[1]洞爺湖町!J7+[1]洞爺湖町!J9+[1]洞爺湖町!J11+[1]洞爺湖町!J13+[1]洞爺湖町!J15</f>
        <v>0</v>
      </c>
      <c r="L17" s="23">
        <f>[1]洞爺湖町!K5+[1]洞爺湖町!K7+[1]洞爺湖町!K9+[1]洞爺湖町!K11+[1]洞爺湖町!K13+[1]洞爺湖町!K15</f>
        <v>1</v>
      </c>
      <c r="M17" s="23">
        <f>[1]洞爺湖町!L5+[1]洞爺湖町!L7+[1]洞爺湖町!L9+[1]洞爺湖町!L11+[1]洞爺湖町!L13+[1]洞爺湖町!L15</f>
        <v>0</v>
      </c>
      <c r="N17" s="24">
        <f>[1]洞爺湖町!M5+[1]洞爺湖町!M7+[1]洞爺湖町!M9+[1]洞爺湖町!M11+[1]洞爺湖町!M13+[1]洞爺湖町!M15</f>
        <v>2</v>
      </c>
      <c r="O17" s="22">
        <f>[1]洞爺湖町!N5+[1]洞爺湖町!N7+[1]洞爺湖町!N9+[1]洞爺湖町!N11+[1]洞爺湖町!N13+[1]洞爺湖町!N15</f>
        <v>0</v>
      </c>
      <c r="P17" s="23">
        <f>[1]洞爺湖町!O5+[1]洞爺湖町!O7+[1]洞爺湖町!O9+[1]洞爺湖町!O11+[1]洞爺湖町!O13+[1]洞爺湖町!O15</f>
        <v>6</v>
      </c>
      <c r="Q17" s="23">
        <f>[1]洞爺湖町!P5+[1]洞爺湖町!P7+[1]洞爺湖町!P9+[1]洞爺湖町!P11+[1]洞爺湖町!P13+[1]洞爺湖町!P15</f>
        <v>6</v>
      </c>
      <c r="R17" s="21">
        <f>[1]洞爺湖町!Q5+[1]洞爺湖町!Q7+[1]洞爺湖町!Q9+[1]洞爺湖町!Q11+[1]洞爺湖町!Q13+[1]洞爺湖町!Q15</f>
        <v>7</v>
      </c>
      <c r="S17" s="22">
        <f>[1]洞爺湖町!R5+[1]洞爺湖町!R7+[1]洞爺湖町!R9+[1]洞爺湖町!R11+[1]洞爺湖町!R13+[1]洞爺湖町!R15</f>
        <v>27</v>
      </c>
      <c r="T17" s="21">
        <f>[1]洞爺湖町!S5+[1]洞爺湖町!S7+[1]洞爺湖町!S9+[1]洞爺湖町!S11+[1]洞爺湖町!S13+[1]洞爺湖町!S15</f>
        <v>0</v>
      </c>
      <c r="U17" s="20">
        <f>[1]洞爺湖町!T5+[1]洞爺湖町!T7+[1]洞爺湖町!T9+[1]洞爺湖町!T11+[1]洞爺湖町!T13+[1]洞爺湖町!T15</f>
        <v>22</v>
      </c>
      <c r="V17" s="19">
        <f>[1]洞爺湖町!U5+[1]洞爺湖町!U7+[1]洞爺湖町!U9+[1]洞爺湖町!U11+[1]洞爺湖町!U13+[1]洞爺湖町!U15</f>
        <v>80</v>
      </c>
      <c r="W17" s="18">
        <f t="shared" si="0"/>
        <v>1051</v>
      </c>
      <c r="X17" s="138">
        <v>80</v>
      </c>
      <c r="Y17" s="152">
        <f t="shared" si="3"/>
        <v>1313.75</v>
      </c>
      <c r="Z17" s="144">
        <v>54099</v>
      </c>
      <c r="AA17" s="151">
        <f t="shared" si="4"/>
        <v>1.9427346161666574</v>
      </c>
    </row>
    <row r="18" spans="1:27" s="53" customFormat="1" ht="21.75" customHeight="1" x14ac:dyDescent="0.55000000000000004">
      <c r="A18" s="201"/>
      <c r="B18" s="203" t="s">
        <v>7</v>
      </c>
      <c r="C18" s="33" t="s">
        <v>1</v>
      </c>
      <c r="D18" s="142">
        <f>[1]壮瞥町!C4+[1]壮瞥町!C6+[1]壮瞥町!C8+[1]壮瞥町!C10+[1]壮瞥町!C12+[1]壮瞥町!C14</f>
        <v>3</v>
      </c>
      <c r="E18" s="31">
        <f>[1]壮瞥町!D4+[1]壮瞥町!D6+[1]壮瞥町!D8+[1]壮瞥町!D10+[1]壮瞥町!D12+[1]壮瞥町!D14</f>
        <v>3</v>
      </c>
      <c r="F18" s="31">
        <f>[1]壮瞥町!E4+[1]壮瞥町!E6+[1]壮瞥町!E8+[1]壮瞥町!E10+[1]壮瞥町!E12+[1]壮瞥町!E14</f>
        <v>0</v>
      </c>
      <c r="G18" s="31">
        <f>[1]壮瞥町!F4+[1]壮瞥町!F6+[1]壮瞥町!F8+[1]壮瞥町!F10+[1]壮瞥町!F12+[1]壮瞥町!F14</f>
        <v>0</v>
      </c>
      <c r="H18" s="31">
        <f>[1]壮瞥町!G4+[1]壮瞥町!G6+[1]壮瞥町!G8+[1]壮瞥町!G10+[1]壮瞥町!G12+[1]壮瞥町!G14</f>
        <v>0</v>
      </c>
      <c r="I18" s="31">
        <f>[1]壮瞥町!H4+[1]壮瞥町!H6+[1]壮瞥町!H8+[1]壮瞥町!H10+[1]壮瞥町!H12+[1]壮瞥町!H14</f>
        <v>0</v>
      </c>
      <c r="J18" s="31">
        <f>[1]壮瞥町!I4+[1]壮瞥町!I6+[1]壮瞥町!I8+[1]壮瞥町!I10+[1]壮瞥町!I12+[1]壮瞥町!I14</f>
        <v>0</v>
      </c>
      <c r="K18" s="31">
        <f>[1]壮瞥町!J4+[1]壮瞥町!J6+[1]壮瞥町!J8+[1]壮瞥町!J10+[1]壮瞥町!J12+[1]壮瞥町!J14</f>
        <v>0</v>
      </c>
      <c r="L18" s="31">
        <f>[1]壮瞥町!K4+[1]壮瞥町!K6+[1]壮瞥町!K8+[1]壮瞥町!K10+[1]壮瞥町!K12+[1]壮瞥町!K14</f>
        <v>0</v>
      </c>
      <c r="M18" s="31">
        <f>[1]壮瞥町!L4+[1]壮瞥町!L6+[1]壮瞥町!L8+[1]壮瞥町!L10+[1]壮瞥町!L12+[1]壮瞥町!L14</f>
        <v>0</v>
      </c>
      <c r="N18" s="32">
        <f>[1]壮瞥町!M4+[1]壮瞥町!M6+[1]壮瞥町!M8+[1]壮瞥町!M10+[1]壮瞥町!M12+[1]壮瞥町!M14</f>
        <v>0</v>
      </c>
      <c r="O18" s="30">
        <f>[1]壮瞥町!N4+[1]壮瞥町!N6+[1]壮瞥町!N8+[1]壮瞥町!N10+[1]壮瞥町!N12+[1]壮瞥町!N14</f>
        <v>0</v>
      </c>
      <c r="P18" s="31">
        <f>[1]壮瞥町!O4+[1]壮瞥町!O6+[1]壮瞥町!O8+[1]壮瞥町!O10+[1]壮瞥町!O12+[1]壮瞥町!O14</f>
        <v>0</v>
      </c>
      <c r="Q18" s="31">
        <f>[1]壮瞥町!P4+[1]壮瞥町!P6+[1]壮瞥町!P8+[1]壮瞥町!P10+[1]壮瞥町!P12+[1]壮瞥町!P14</f>
        <v>0</v>
      </c>
      <c r="R18" s="29">
        <f>[1]壮瞥町!Q4+[1]壮瞥町!Q6+[1]壮瞥町!Q8+[1]壮瞥町!Q10+[1]壮瞥町!Q12+[1]壮瞥町!Q14</f>
        <v>0</v>
      </c>
      <c r="S18" s="30">
        <f>[1]壮瞥町!R4+[1]壮瞥町!R6+[1]壮瞥町!R8+[1]壮瞥町!R10+[1]壮瞥町!R12+[1]壮瞥町!R14</f>
        <v>4</v>
      </c>
      <c r="T18" s="29">
        <f>[1]壮瞥町!S4+[1]壮瞥町!S6+[1]壮瞥町!S8+[1]壮瞥町!S10+[1]壮瞥町!S12+[1]壮瞥町!S14</f>
        <v>0</v>
      </c>
      <c r="U18" s="28">
        <f>[1]壮瞥町!T4+[1]壮瞥町!T6+[1]壮瞥町!T8+[1]壮瞥町!T10+[1]壮瞥町!T12+[1]壮瞥町!T14</f>
        <v>0</v>
      </c>
      <c r="V18" s="27">
        <f>[1]壮瞥町!U4+[1]壮瞥町!U6+[1]壮瞥町!U8+[1]壮瞥町!U10+[1]壮瞥町!U12+[1]壮瞥町!U14</f>
        <v>6</v>
      </c>
      <c r="W18" s="35">
        <f t="shared" si="0"/>
        <v>16</v>
      </c>
      <c r="X18" s="141">
        <v>7</v>
      </c>
      <c r="Y18" s="153">
        <f t="shared" si="3"/>
        <v>228.57142857142856</v>
      </c>
      <c r="Z18" s="150">
        <v>34589</v>
      </c>
      <c r="AA18" s="139">
        <f t="shared" si="4"/>
        <v>4.6257480701957267E-2</v>
      </c>
    </row>
    <row r="19" spans="1:27" s="53" customFormat="1" ht="21.75" customHeight="1" x14ac:dyDescent="0.55000000000000004">
      <c r="A19" s="201"/>
      <c r="B19" s="203"/>
      <c r="C19" s="26" t="s">
        <v>0</v>
      </c>
      <c r="D19" s="25">
        <f>[1]壮瞥町!C5+[1]壮瞥町!C7+[1]壮瞥町!C9+[1]壮瞥町!C11+[1]壮瞥町!C13+[1]壮瞥町!C15</f>
        <v>3</v>
      </c>
      <c r="E19" s="23">
        <f>[1]壮瞥町!D5+[1]壮瞥町!D7+[1]壮瞥町!D9+[1]壮瞥町!D11+[1]壮瞥町!D13+[1]壮瞥町!D15</f>
        <v>3</v>
      </c>
      <c r="F19" s="23">
        <f>[1]壮瞥町!E5+[1]壮瞥町!E7+[1]壮瞥町!E9+[1]壮瞥町!E11+[1]壮瞥町!E13+[1]壮瞥町!E15</f>
        <v>0</v>
      </c>
      <c r="G19" s="23">
        <f>[1]壮瞥町!F5+[1]壮瞥町!F7+[1]壮瞥町!F9+[1]壮瞥町!F11+[1]壮瞥町!F13+[1]壮瞥町!F15</f>
        <v>0</v>
      </c>
      <c r="H19" s="23">
        <f>[1]壮瞥町!G5+[1]壮瞥町!G7+[1]壮瞥町!G9+[1]壮瞥町!G11+[1]壮瞥町!G13+[1]壮瞥町!G15</f>
        <v>0</v>
      </c>
      <c r="I19" s="23">
        <f>[1]壮瞥町!H5+[1]壮瞥町!H7+[1]壮瞥町!H9+[1]壮瞥町!H11+[1]壮瞥町!H13+[1]壮瞥町!H15</f>
        <v>0</v>
      </c>
      <c r="J19" s="23">
        <f>[1]壮瞥町!I5+[1]壮瞥町!I7+[1]壮瞥町!I9+[1]壮瞥町!I11+[1]壮瞥町!I13+[1]壮瞥町!I15</f>
        <v>0</v>
      </c>
      <c r="K19" s="23">
        <f>[1]壮瞥町!J5+[1]壮瞥町!J7+[1]壮瞥町!J9+[1]壮瞥町!J11+[1]壮瞥町!J13+[1]壮瞥町!J15</f>
        <v>0</v>
      </c>
      <c r="L19" s="23">
        <f>[1]壮瞥町!K5+[1]壮瞥町!K7+[1]壮瞥町!K9+[1]壮瞥町!K11+[1]壮瞥町!K13+[1]壮瞥町!K15</f>
        <v>0</v>
      </c>
      <c r="M19" s="23">
        <f>[1]壮瞥町!L5+[1]壮瞥町!L7+[1]壮瞥町!L9+[1]壮瞥町!L11+[1]壮瞥町!L13+[1]壮瞥町!L15</f>
        <v>0</v>
      </c>
      <c r="N19" s="24">
        <f>[1]壮瞥町!M5+[1]壮瞥町!M7+[1]壮瞥町!M9+[1]壮瞥町!M11+[1]壮瞥町!M13+[1]壮瞥町!M15</f>
        <v>0</v>
      </c>
      <c r="O19" s="22">
        <f>[1]壮瞥町!N5+[1]壮瞥町!N7+[1]壮瞥町!N9+[1]壮瞥町!N11+[1]壮瞥町!N13+[1]壮瞥町!N15</f>
        <v>0</v>
      </c>
      <c r="P19" s="23">
        <f>[1]壮瞥町!O5+[1]壮瞥町!O7+[1]壮瞥町!O9+[1]壮瞥町!O11+[1]壮瞥町!O13+[1]壮瞥町!O15</f>
        <v>0</v>
      </c>
      <c r="Q19" s="23">
        <f>[1]壮瞥町!P5+[1]壮瞥町!P7+[1]壮瞥町!P9+[1]壮瞥町!P11+[1]壮瞥町!P13+[1]壮瞥町!P15</f>
        <v>0</v>
      </c>
      <c r="R19" s="21">
        <f>[1]壮瞥町!Q5+[1]壮瞥町!Q7+[1]壮瞥町!Q9+[1]壮瞥町!Q11+[1]壮瞥町!Q13+[1]壮瞥町!Q15</f>
        <v>0</v>
      </c>
      <c r="S19" s="22">
        <f>[1]壮瞥町!R5+[1]壮瞥町!R7+[1]壮瞥町!R9+[1]壮瞥町!R11+[1]壮瞥町!R13+[1]壮瞥町!R15</f>
        <v>4</v>
      </c>
      <c r="T19" s="21">
        <f>[1]壮瞥町!S5+[1]壮瞥町!S7+[1]壮瞥町!S9+[1]壮瞥町!S11+[1]壮瞥町!S13+[1]壮瞥町!S15</f>
        <v>0</v>
      </c>
      <c r="U19" s="20">
        <f>[1]壮瞥町!T5+[1]壮瞥町!T7+[1]壮瞥町!T9+[1]壮瞥町!T11+[1]壮瞥町!T13+[1]壮瞥町!T15</f>
        <v>0</v>
      </c>
      <c r="V19" s="19">
        <f>[1]壮瞥町!U5+[1]壮瞥町!U7+[1]壮瞥町!U9+[1]壮瞥町!U11+[1]壮瞥町!U13+[1]壮瞥町!U15</f>
        <v>6</v>
      </c>
      <c r="W19" s="18">
        <f t="shared" si="0"/>
        <v>16</v>
      </c>
      <c r="X19" s="138">
        <v>91</v>
      </c>
      <c r="Y19" s="152">
        <f t="shared" si="3"/>
        <v>17.582417582417584</v>
      </c>
      <c r="Z19" s="144">
        <v>34605</v>
      </c>
      <c r="AA19" s="151">
        <f t="shared" si="4"/>
        <v>4.6236093050137268E-2</v>
      </c>
    </row>
    <row r="20" spans="1:27" s="53" customFormat="1" ht="21.75" customHeight="1" x14ac:dyDescent="0.55000000000000004">
      <c r="A20" s="201"/>
      <c r="B20" s="203" t="s">
        <v>6</v>
      </c>
      <c r="C20" s="33" t="s">
        <v>1</v>
      </c>
      <c r="D20" s="142">
        <f>[1]白老町!C4+[1]白老町!C6+[1]白老町!C8+[1]白老町!C10+[1]白老町!C12+[1]白老町!C14</f>
        <v>20</v>
      </c>
      <c r="E20" s="31">
        <f>[1]白老町!D4+[1]白老町!D6+[1]白老町!D8+[1]白老町!D10+[1]白老町!D12+[1]白老町!D14</f>
        <v>11</v>
      </c>
      <c r="F20" s="31">
        <f>[1]白老町!E4+[1]白老町!E6+[1]白老町!E8+[1]白老町!E10+[1]白老町!E12+[1]白老町!E14</f>
        <v>2</v>
      </c>
      <c r="G20" s="31">
        <f>[1]白老町!F4+[1]白老町!F6+[1]白老町!F8+[1]白老町!F10+[1]白老町!F12+[1]白老町!F14</f>
        <v>0</v>
      </c>
      <c r="H20" s="31">
        <f>[1]白老町!G4+[1]白老町!G6+[1]白老町!G8+[1]白老町!G10+[1]白老町!G12+[1]白老町!G14</f>
        <v>5</v>
      </c>
      <c r="I20" s="31">
        <f>[1]白老町!H4+[1]白老町!H6+[1]白老町!H8+[1]白老町!H10+[1]白老町!H12+[1]白老町!H14</f>
        <v>0</v>
      </c>
      <c r="J20" s="31">
        <f>[1]白老町!I4+[1]白老町!I6+[1]白老町!I8+[1]白老町!I10+[1]白老町!I12+[1]白老町!I14</f>
        <v>3</v>
      </c>
      <c r="K20" s="31">
        <f>[1]白老町!J4+[1]白老町!J6+[1]白老町!J8+[1]白老町!J10+[1]白老町!J12+[1]白老町!J14</f>
        <v>3</v>
      </c>
      <c r="L20" s="31">
        <f>[1]白老町!K4+[1]白老町!K6+[1]白老町!K8+[1]白老町!K10+[1]白老町!K12+[1]白老町!K14</f>
        <v>19</v>
      </c>
      <c r="M20" s="31">
        <f>[1]白老町!L4+[1]白老町!L6+[1]白老町!L8+[1]白老町!L10+[1]白老町!L12+[1]白老町!L14</f>
        <v>0</v>
      </c>
      <c r="N20" s="32">
        <f>[1]白老町!M4+[1]白老町!M6+[1]白老町!M8+[1]白老町!M10+[1]白老町!M12+[1]白老町!M14</f>
        <v>4</v>
      </c>
      <c r="O20" s="30">
        <f>[1]白老町!N4+[1]白老町!N6+[1]白老町!N8+[1]白老町!N10+[1]白老町!N12+[1]白老町!N14</f>
        <v>1</v>
      </c>
      <c r="P20" s="31">
        <f>[1]白老町!O4+[1]白老町!O6+[1]白老町!O8+[1]白老町!O10+[1]白老町!O12+[1]白老町!O14</f>
        <v>6</v>
      </c>
      <c r="Q20" s="31">
        <f>[1]白老町!P4+[1]白老町!P6+[1]白老町!P8+[1]白老町!P10+[1]白老町!P12+[1]白老町!P14</f>
        <v>1</v>
      </c>
      <c r="R20" s="29">
        <f>[1]白老町!Q4+[1]白老町!Q6+[1]白老町!Q8+[1]白老町!Q10+[1]白老町!Q12+[1]白老町!Q14</f>
        <v>5</v>
      </c>
      <c r="S20" s="30">
        <f>[1]白老町!R4+[1]白老町!R6+[1]白老町!R8+[1]白老町!R10+[1]白老町!R12+[1]白老町!R14</f>
        <v>2</v>
      </c>
      <c r="T20" s="29">
        <f>[1]白老町!S4+[1]白老町!S6+[1]白老町!S8+[1]白老町!S10+[1]白老町!S12+[1]白老町!S14</f>
        <v>1</v>
      </c>
      <c r="U20" s="28">
        <f>[1]白老町!T4+[1]白老町!T6+[1]白老町!T8+[1]白老町!T10+[1]白老町!T12+[1]白老町!T14</f>
        <v>3</v>
      </c>
      <c r="V20" s="27">
        <f>[1]白老町!U4+[1]白老町!U6+[1]白老町!U8+[1]白老町!U10+[1]白老町!U12+[1]白老町!U14</f>
        <v>26</v>
      </c>
      <c r="W20" s="35">
        <f t="shared" si="0"/>
        <v>112</v>
      </c>
      <c r="X20" s="141">
        <v>5</v>
      </c>
      <c r="Y20" s="153">
        <f t="shared" si="3"/>
        <v>2240</v>
      </c>
      <c r="Z20" s="150">
        <v>16</v>
      </c>
      <c r="AA20" s="139">
        <f t="shared" si="4"/>
        <v>700</v>
      </c>
    </row>
    <row r="21" spans="1:27" s="53" customFormat="1" ht="21.75" customHeight="1" x14ac:dyDescent="0.55000000000000004">
      <c r="A21" s="201"/>
      <c r="B21" s="203"/>
      <c r="C21" s="26" t="s">
        <v>0</v>
      </c>
      <c r="D21" s="25">
        <f>[1]白老町!C5+[1]白老町!C7+[1]白老町!C9+[1]白老町!C11+[1]白老町!C13+[1]白老町!C15</f>
        <v>20</v>
      </c>
      <c r="E21" s="23">
        <f>[1]白老町!D5+[1]白老町!D7+[1]白老町!D9+[1]白老町!D11+[1]白老町!D13+[1]白老町!D15</f>
        <v>11</v>
      </c>
      <c r="F21" s="23">
        <f>[1]白老町!E5+[1]白老町!E7+[1]白老町!E9+[1]白老町!E11+[1]白老町!E13+[1]白老町!E15</f>
        <v>2</v>
      </c>
      <c r="G21" s="23">
        <f>[1]白老町!F5+[1]白老町!F7+[1]白老町!F9+[1]白老町!F11+[1]白老町!F13+[1]白老町!F15</f>
        <v>0</v>
      </c>
      <c r="H21" s="23">
        <f>[1]白老町!G5+[1]白老町!G7+[1]白老町!G9+[1]白老町!G11+[1]白老町!G13+[1]白老町!G15</f>
        <v>5</v>
      </c>
      <c r="I21" s="23">
        <f>[1]白老町!H5+[1]白老町!H7+[1]白老町!H9+[1]白老町!H11+[1]白老町!H13+[1]白老町!H15</f>
        <v>0</v>
      </c>
      <c r="J21" s="23">
        <f>[1]白老町!I5+[1]白老町!I7+[1]白老町!I9+[1]白老町!I11+[1]白老町!I13+[1]白老町!I15</f>
        <v>3</v>
      </c>
      <c r="K21" s="23">
        <f>[1]白老町!J5+[1]白老町!J7+[1]白老町!J9+[1]白老町!J11+[1]白老町!J13+[1]白老町!J15</f>
        <v>3</v>
      </c>
      <c r="L21" s="23">
        <f>[1]白老町!K5+[1]白老町!K7+[1]白老町!K9+[1]白老町!K11+[1]白老町!K13+[1]白老町!K15</f>
        <v>19</v>
      </c>
      <c r="M21" s="23">
        <f>[1]白老町!L5+[1]白老町!L7+[1]白老町!L9+[1]白老町!L11+[1]白老町!L13+[1]白老町!L15</f>
        <v>0</v>
      </c>
      <c r="N21" s="24">
        <f>[1]白老町!M5+[1]白老町!M7+[1]白老町!M9+[1]白老町!M11+[1]白老町!M13+[1]白老町!M15</f>
        <v>4</v>
      </c>
      <c r="O21" s="22">
        <f>[1]白老町!N5+[1]白老町!N7+[1]白老町!N9+[1]白老町!N11+[1]白老町!N13+[1]白老町!N15</f>
        <v>1</v>
      </c>
      <c r="P21" s="23">
        <f>[1]白老町!O5+[1]白老町!O7+[1]白老町!O9+[1]白老町!O11+[1]白老町!O13+[1]白老町!O15</f>
        <v>6</v>
      </c>
      <c r="Q21" s="23">
        <f>[1]白老町!P5+[1]白老町!P7+[1]白老町!P9+[1]白老町!P11+[1]白老町!P13+[1]白老町!P15</f>
        <v>1</v>
      </c>
      <c r="R21" s="21">
        <f>[1]白老町!Q5+[1]白老町!Q7+[1]白老町!Q9+[1]白老町!Q11+[1]白老町!Q13+[1]白老町!Q15</f>
        <v>5</v>
      </c>
      <c r="S21" s="22">
        <f>[1]白老町!R5+[1]白老町!R7+[1]白老町!R9+[1]白老町!R11+[1]白老町!R13+[1]白老町!R15</f>
        <v>2</v>
      </c>
      <c r="T21" s="21">
        <f>[1]白老町!S5+[1]白老町!S7+[1]白老町!S9+[1]白老町!S11+[1]白老町!S13+[1]白老町!S15</f>
        <v>1</v>
      </c>
      <c r="U21" s="20">
        <f>[1]白老町!T5+[1]白老町!T7+[1]白老町!T9+[1]白老町!T11+[1]白老町!T13+[1]白老町!T15</f>
        <v>3</v>
      </c>
      <c r="V21" s="19">
        <f>[1]白老町!U5+[1]白老町!U7+[1]白老町!U9+[1]白老町!U11+[1]白老町!U13+[1]白老町!U15</f>
        <v>26</v>
      </c>
      <c r="W21" s="18">
        <f t="shared" si="0"/>
        <v>112</v>
      </c>
      <c r="X21" s="138">
        <v>5</v>
      </c>
      <c r="Y21" s="152">
        <f t="shared" si="3"/>
        <v>2240</v>
      </c>
      <c r="Z21" s="144">
        <v>16</v>
      </c>
      <c r="AA21" s="151">
        <f t="shared" si="4"/>
        <v>700</v>
      </c>
    </row>
    <row r="22" spans="1:27" s="53" customFormat="1" ht="21.75" customHeight="1" x14ac:dyDescent="0.55000000000000004">
      <c r="A22" s="201"/>
      <c r="B22" s="204" t="s">
        <v>5</v>
      </c>
      <c r="C22" s="33" t="s">
        <v>1</v>
      </c>
      <c r="D22" s="142">
        <f>[1]安平町!C4+[1]安平町!C6+[1]安平町!C8+[1]安平町!C10+[1]安平町!C12+[1]安平町!C14</f>
        <v>0</v>
      </c>
      <c r="E22" s="31">
        <f>[1]安平町!D4+[1]安平町!D6+[1]安平町!D8+[1]安平町!D10+[1]安平町!D12+[1]安平町!D14</f>
        <v>0</v>
      </c>
      <c r="F22" s="31">
        <f>[1]安平町!E4+[1]安平町!E6+[1]安平町!E8+[1]安平町!E10+[1]安平町!E12+[1]安平町!E14</f>
        <v>0</v>
      </c>
      <c r="G22" s="31">
        <f>[1]安平町!F4+[1]安平町!F6+[1]安平町!F8+[1]安平町!F10+[1]安平町!F12+[1]安平町!F14</f>
        <v>0</v>
      </c>
      <c r="H22" s="31">
        <f>[1]安平町!G4+[1]安平町!G6+[1]安平町!G8+[1]安平町!G10+[1]安平町!G12+[1]安平町!G14</f>
        <v>0</v>
      </c>
      <c r="I22" s="31">
        <f>[1]安平町!H4+[1]安平町!H6+[1]安平町!H8+[1]安平町!H10+[1]安平町!H12+[1]安平町!H14</f>
        <v>0</v>
      </c>
      <c r="J22" s="31">
        <f>[1]安平町!I4+[1]安平町!I6+[1]安平町!I8+[1]安平町!I10+[1]安平町!I12+[1]安平町!I14</f>
        <v>0</v>
      </c>
      <c r="K22" s="31">
        <f>[1]安平町!J4+[1]安平町!J6+[1]安平町!J8+[1]安平町!J10+[1]安平町!J12+[1]安平町!J14</f>
        <v>0</v>
      </c>
      <c r="L22" s="31">
        <f>[1]安平町!K4+[1]安平町!K6+[1]安平町!K8+[1]安平町!K10+[1]安平町!K12+[1]安平町!K14</f>
        <v>0</v>
      </c>
      <c r="M22" s="31">
        <f>[1]安平町!L4+[1]安平町!L6+[1]安平町!L8+[1]安平町!L10+[1]安平町!L12+[1]安平町!L14</f>
        <v>0</v>
      </c>
      <c r="N22" s="32">
        <f>[1]安平町!M4+[1]安平町!M6+[1]安平町!M8+[1]安平町!M10+[1]安平町!M12+[1]安平町!M14</f>
        <v>0</v>
      </c>
      <c r="O22" s="30">
        <f>[1]安平町!N4+[1]安平町!N6+[1]安平町!N8+[1]安平町!N10+[1]安平町!N12+[1]安平町!N14</f>
        <v>0</v>
      </c>
      <c r="P22" s="31">
        <f>[1]安平町!O4+[1]安平町!O6+[1]安平町!O8+[1]安平町!O10+[1]安平町!O12+[1]安平町!O14</f>
        <v>0</v>
      </c>
      <c r="Q22" s="31">
        <f>[1]安平町!P4+[1]安平町!P6+[1]安平町!P8+[1]安平町!P10+[1]安平町!P12+[1]安平町!P14</f>
        <v>0</v>
      </c>
      <c r="R22" s="29">
        <f>[1]安平町!Q4+[1]安平町!Q6+[1]安平町!Q8+[1]安平町!Q10+[1]安平町!Q12+[1]安平町!Q14</f>
        <v>0</v>
      </c>
      <c r="S22" s="30">
        <f>[1]安平町!R4+[1]安平町!R6+[1]安平町!R8+[1]安平町!R10+[1]安平町!R12+[1]安平町!R14</f>
        <v>0</v>
      </c>
      <c r="T22" s="29">
        <f>[1]安平町!S4+[1]安平町!S6+[1]安平町!S8+[1]安平町!S10+[1]安平町!S12+[1]安平町!S14</f>
        <v>0</v>
      </c>
      <c r="U22" s="28">
        <f>[1]安平町!T4+[1]安平町!T6+[1]安平町!T8+[1]安平町!T10+[1]安平町!T12+[1]安平町!T14</f>
        <v>0</v>
      </c>
      <c r="V22" s="27">
        <f>[1]安平町!U4+[1]安平町!U6+[1]安平町!U8+[1]安平町!U10+[1]安平町!U12+[1]安平町!U14</f>
        <v>0</v>
      </c>
      <c r="W22" s="35">
        <f t="shared" si="0"/>
        <v>0</v>
      </c>
      <c r="X22" s="141">
        <v>0</v>
      </c>
      <c r="Y22" s="137" t="str">
        <f t="shared" ref="Y22:Y27" si="5">IF(OR(X22=0,X22=""),"-",+W22/X22*100)</f>
        <v>-</v>
      </c>
      <c r="Z22" s="150">
        <v>0</v>
      </c>
      <c r="AA22" s="149" t="s">
        <v>18</v>
      </c>
    </row>
    <row r="23" spans="1:27" s="53" customFormat="1" ht="21.75" customHeight="1" x14ac:dyDescent="0.55000000000000004">
      <c r="A23" s="201"/>
      <c r="B23" s="203"/>
      <c r="C23" s="26" t="s">
        <v>0</v>
      </c>
      <c r="D23" s="25">
        <f>[1]安平町!C5+[1]安平町!C7+[1]安平町!C9+[1]安平町!C11+[1]安平町!C13+[1]安平町!C15</f>
        <v>0</v>
      </c>
      <c r="E23" s="23">
        <f>[1]安平町!D5+[1]安平町!D7+[1]安平町!D9+[1]安平町!D11+[1]安平町!D13+[1]安平町!D15</f>
        <v>0</v>
      </c>
      <c r="F23" s="23">
        <f>[1]安平町!E5+[1]安平町!E7+[1]安平町!E9+[1]安平町!E11+[1]安平町!E13+[1]安平町!E15</f>
        <v>0</v>
      </c>
      <c r="G23" s="23">
        <f>[1]安平町!F5+[1]安平町!F7+[1]安平町!F9+[1]安平町!F11+[1]安平町!F13+[1]安平町!F15</f>
        <v>0</v>
      </c>
      <c r="H23" s="23">
        <f>[1]安平町!G5+[1]安平町!G7+[1]安平町!G9+[1]安平町!G11+[1]安平町!G13+[1]安平町!G15</f>
        <v>0</v>
      </c>
      <c r="I23" s="23">
        <f>[1]安平町!H5+[1]安平町!H7+[1]安平町!H9+[1]安平町!H11+[1]安平町!H13+[1]安平町!H15</f>
        <v>0</v>
      </c>
      <c r="J23" s="23">
        <f>[1]安平町!I5+[1]安平町!I7+[1]安平町!I9+[1]安平町!I11+[1]安平町!I13+[1]安平町!I15</f>
        <v>0</v>
      </c>
      <c r="K23" s="23">
        <f>[1]安平町!J5+[1]安平町!J7+[1]安平町!J9+[1]安平町!J11+[1]安平町!J13+[1]安平町!J15</f>
        <v>0</v>
      </c>
      <c r="L23" s="23">
        <f>[1]安平町!K5+[1]安平町!K7+[1]安平町!K9+[1]安平町!K11+[1]安平町!K13+[1]安平町!K15</f>
        <v>0</v>
      </c>
      <c r="M23" s="23">
        <f>[1]安平町!L5+[1]安平町!L7+[1]安平町!L9+[1]安平町!L11+[1]安平町!L13+[1]安平町!L15</f>
        <v>0</v>
      </c>
      <c r="N23" s="24">
        <f>[1]安平町!M5+[1]安平町!M7+[1]安平町!M9+[1]安平町!M11+[1]安平町!M13+[1]安平町!M15</f>
        <v>0</v>
      </c>
      <c r="O23" s="22">
        <f>[1]安平町!N5+[1]安平町!N7+[1]安平町!N9+[1]安平町!N11+[1]安平町!N13+[1]安平町!N15</f>
        <v>0</v>
      </c>
      <c r="P23" s="23">
        <f>[1]安平町!O5+[1]安平町!O7+[1]安平町!O9+[1]安平町!O11+[1]安平町!O13+[1]安平町!O15</f>
        <v>0</v>
      </c>
      <c r="Q23" s="23">
        <f>[1]安平町!P5+[1]安平町!P7+[1]安平町!P9+[1]安平町!P11+[1]安平町!P13+[1]安平町!P15</f>
        <v>0</v>
      </c>
      <c r="R23" s="21">
        <f>[1]安平町!Q5+[1]安平町!Q7+[1]安平町!Q9+[1]安平町!Q11+[1]安平町!Q13+[1]安平町!Q15</f>
        <v>0</v>
      </c>
      <c r="S23" s="22">
        <f>[1]安平町!R5+[1]安平町!R7+[1]安平町!R9+[1]安平町!R11+[1]安平町!R13+[1]安平町!R15</f>
        <v>0</v>
      </c>
      <c r="T23" s="21">
        <f>[1]安平町!S5+[1]安平町!S7+[1]安平町!S9+[1]安平町!S11+[1]安平町!S13+[1]安平町!S15</f>
        <v>0</v>
      </c>
      <c r="U23" s="20">
        <f>[1]安平町!T5+[1]安平町!T7+[1]安平町!T9+[1]安平町!T11+[1]安平町!T13+[1]安平町!T15</f>
        <v>0</v>
      </c>
      <c r="V23" s="19">
        <f>[1]安平町!U5+[1]安平町!U7+[1]安平町!U9+[1]安平町!U11+[1]安平町!U13+[1]安平町!U15</f>
        <v>0</v>
      </c>
      <c r="W23" s="18">
        <f t="shared" si="0"/>
        <v>0</v>
      </c>
      <c r="X23" s="138">
        <v>0</v>
      </c>
      <c r="Y23" s="148" t="str">
        <f t="shared" si="5"/>
        <v>-</v>
      </c>
      <c r="Z23" s="144">
        <v>0</v>
      </c>
      <c r="AA23" s="143" t="s">
        <v>18</v>
      </c>
    </row>
    <row r="24" spans="1:27" s="53" customFormat="1" ht="21.75" customHeight="1" x14ac:dyDescent="0.55000000000000004">
      <c r="A24" s="201"/>
      <c r="B24" s="204" t="s">
        <v>4</v>
      </c>
      <c r="C24" s="33" t="s">
        <v>1</v>
      </c>
      <c r="D24" s="142">
        <f>[1]厚真町!C4+[1]厚真町!C6+[1]厚真町!C8+[1]厚真町!C10+[1]厚真町!C12+[1]厚真町!C14</f>
        <v>0</v>
      </c>
      <c r="E24" s="31">
        <f>[1]厚真町!D4+[1]厚真町!D6+[1]厚真町!D8+[1]厚真町!D10+[1]厚真町!D12+[1]厚真町!D14</f>
        <v>0</v>
      </c>
      <c r="F24" s="31">
        <f>[1]厚真町!E4+[1]厚真町!E6+[1]厚真町!E8+[1]厚真町!E10+[1]厚真町!E12+[1]厚真町!E14</f>
        <v>0</v>
      </c>
      <c r="G24" s="31">
        <f>[1]厚真町!F4+[1]厚真町!F6+[1]厚真町!F8+[1]厚真町!F10+[1]厚真町!F12+[1]厚真町!F14</f>
        <v>0</v>
      </c>
      <c r="H24" s="31">
        <f>[1]厚真町!G4+[1]厚真町!G6+[1]厚真町!G8+[1]厚真町!G10+[1]厚真町!G12+[1]厚真町!G14</f>
        <v>0</v>
      </c>
      <c r="I24" s="31">
        <f>[1]厚真町!H4+[1]厚真町!H6+[1]厚真町!H8+[1]厚真町!H10+[1]厚真町!H12+[1]厚真町!H14</f>
        <v>0</v>
      </c>
      <c r="J24" s="31">
        <f>[1]厚真町!I4+[1]厚真町!I6+[1]厚真町!I8+[1]厚真町!I10+[1]厚真町!I12+[1]厚真町!I14</f>
        <v>0</v>
      </c>
      <c r="K24" s="31">
        <f>[1]厚真町!J4+[1]厚真町!J6+[1]厚真町!J8+[1]厚真町!J10+[1]厚真町!J12+[1]厚真町!J14</f>
        <v>0</v>
      </c>
      <c r="L24" s="31">
        <f>[1]厚真町!K4+[1]厚真町!K6+[1]厚真町!K8+[1]厚真町!K10+[1]厚真町!K12+[1]厚真町!K14</f>
        <v>0</v>
      </c>
      <c r="M24" s="31">
        <f>[1]厚真町!L4+[1]厚真町!L6+[1]厚真町!L8+[1]厚真町!L10+[1]厚真町!L12+[1]厚真町!L14</f>
        <v>0</v>
      </c>
      <c r="N24" s="32">
        <f>[1]厚真町!M4+[1]厚真町!M6+[1]厚真町!M8+[1]厚真町!M10+[1]厚真町!M12+[1]厚真町!M14</f>
        <v>0</v>
      </c>
      <c r="O24" s="30">
        <f>[1]厚真町!N4+[1]厚真町!N6+[1]厚真町!N8+[1]厚真町!N10+[1]厚真町!N12+[1]厚真町!N14</f>
        <v>0</v>
      </c>
      <c r="P24" s="31">
        <f>[1]厚真町!O4+[1]厚真町!O6+[1]厚真町!O8+[1]厚真町!O10+[1]厚真町!O12+[1]厚真町!O14</f>
        <v>0</v>
      </c>
      <c r="Q24" s="31">
        <f>[1]厚真町!P4+[1]厚真町!P6+[1]厚真町!P8+[1]厚真町!P10+[1]厚真町!P12+[1]厚真町!P14</f>
        <v>0</v>
      </c>
      <c r="R24" s="29">
        <f>[1]厚真町!Q4+[1]厚真町!Q6+[1]厚真町!Q8+[1]厚真町!Q10+[1]厚真町!Q12+[1]厚真町!Q14</f>
        <v>0</v>
      </c>
      <c r="S24" s="30">
        <f>[1]厚真町!R4+[1]厚真町!R6+[1]厚真町!R8+[1]厚真町!R10+[1]厚真町!R12+[1]厚真町!R14</f>
        <v>0</v>
      </c>
      <c r="T24" s="29">
        <f>[1]厚真町!S4+[1]厚真町!S6+[1]厚真町!S8+[1]厚真町!S10+[1]厚真町!S12+[1]厚真町!S14</f>
        <v>0</v>
      </c>
      <c r="U24" s="28">
        <f>[1]厚真町!T4+[1]厚真町!T6+[1]厚真町!T8+[1]厚真町!T10+[1]厚真町!T12+[1]厚真町!T14</f>
        <v>0</v>
      </c>
      <c r="V24" s="27">
        <f>[1]厚真町!U4+[1]厚真町!U6+[1]厚真町!U8+[1]厚真町!U10+[1]厚真町!U12+[1]厚真町!U14</f>
        <v>0</v>
      </c>
      <c r="W24" s="35">
        <f t="shared" si="0"/>
        <v>0</v>
      </c>
      <c r="X24" s="141">
        <v>0</v>
      </c>
      <c r="Y24" s="147" t="str">
        <f t="shared" si="5"/>
        <v>-</v>
      </c>
      <c r="Z24" s="146">
        <v>0</v>
      </c>
      <c r="AA24" s="145" t="s">
        <v>18</v>
      </c>
    </row>
    <row r="25" spans="1:27" s="53" customFormat="1" ht="21.75" customHeight="1" x14ac:dyDescent="0.55000000000000004">
      <c r="A25" s="201"/>
      <c r="B25" s="203"/>
      <c r="C25" s="26" t="s">
        <v>0</v>
      </c>
      <c r="D25" s="25">
        <f>[1]厚真町!C5+[1]厚真町!C7+[1]厚真町!C9+[1]厚真町!C11+[1]厚真町!C13+[1]厚真町!C15</f>
        <v>0</v>
      </c>
      <c r="E25" s="23">
        <f>[1]厚真町!D5+[1]厚真町!D7+[1]厚真町!D9+[1]厚真町!D11+[1]厚真町!D13+[1]厚真町!D15</f>
        <v>0</v>
      </c>
      <c r="F25" s="23">
        <f>[1]厚真町!E5+[1]厚真町!E7+[1]厚真町!E9+[1]厚真町!E11+[1]厚真町!E13+[1]厚真町!E15</f>
        <v>0</v>
      </c>
      <c r="G25" s="23">
        <f>[1]厚真町!F5+[1]厚真町!F7+[1]厚真町!F9+[1]厚真町!F11+[1]厚真町!F13+[1]厚真町!F15</f>
        <v>0</v>
      </c>
      <c r="H25" s="23">
        <f>[1]厚真町!G5+[1]厚真町!G7+[1]厚真町!G9+[1]厚真町!G11+[1]厚真町!G13+[1]厚真町!G15</f>
        <v>0</v>
      </c>
      <c r="I25" s="23">
        <f>[1]厚真町!H5+[1]厚真町!H7+[1]厚真町!H9+[1]厚真町!H11+[1]厚真町!H13+[1]厚真町!H15</f>
        <v>0</v>
      </c>
      <c r="J25" s="23">
        <f>[1]厚真町!I5+[1]厚真町!I7+[1]厚真町!I9+[1]厚真町!I11+[1]厚真町!I13+[1]厚真町!I15</f>
        <v>0</v>
      </c>
      <c r="K25" s="23">
        <f>[1]厚真町!J5+[1]厚真町!J7+[1]厚真町!J9+[1]厚真町!J11+[1]厚真町!J13+[1]厚真町!J15</f>
        <v>0</v>
      </c>
      <c r="L25" s="23">
        <f>[1]厚真町!K5+[1]厚真町!K7+[1]厚真町!K9+[1]厚真町!K11+[1]厚真町!K13+[1]厚真町!K15</f>
        <v>0</v>
      </c>
      <c r="M25" s="23">
        <f>[1]厚真町!L5+[1]厚真町!L7+[1]厚真町!L9+[1]厚真町!L11+[1]厚真町!L13+[1]厚真町!L15</f>
        <v>0</v>
      </c>
      <c r="N25" s="24">
        <f>[1]厚真町!M5+[1]厚真町!M7+[1]厚真町!M9+[1]厚真町!M11+[1]厚真町!M13+[1]厚真町!M15</f>
        <v>0</v>
      </c>
      <c r="O25" s="22">
        <f>[1]厚真町!N5+[1]厚真町!N7+[1]厚真町!N9+[1]厚真町!N11+[1]厚真町!N13+[1]厚真町!N15</f>
        <v>0</v>
      </c>
      <c r="P25" s="23">
        <f>[1]厚真町!O5+[1]厚真町!O7+[1]厚真町!O9+[1]厚真町!O11+[1]厚真町!O13+[1]厚真町!O15</f>
        <v>0</v>
      </c>
      <c r="Q25" s="23">
        <f>[1]厚真町!P5+[1]厚真町!P7+[1]厚真町!P9+[1]厚真町!P11+[1]厚真町!P13+[1]厚真町!P15</f>
        <v>0</v>
      </c>
      <c r="R25" s="21">
        <f>[1]厚真町!Q5+[1]厚真町!Q7+[1]厚真町!Q9+[1]厚真町!Q11+[1]厚真町!Q13+[1]厚真町!Q15</f>
        <v>0</v>
      </c>
      <c r="S25" s="22">
        <f>[1]厚真町!R5+[1]厚真町!R7+[1]厚真町!R9+[1]厚真町!R11+[1]厚真町!R13+[1]厚真町!R15</f>
        <v>0</v>
      </c>
      <c r="T25" s="21">
        <f>[1]厚真町!S5+[1]厚真町!S7+[1]厚真町!S9+[1]厚真町!S11+[1]厚真町!S13+[1]厚真町!S15</f>
        <v>0</v>
      </c>
      <c r="U25" s="20">
        <f>[1]厚真町!T5+[1]厚真町!T7+[1]厚真町!T9+[1]厚真町!T11+[1]厚真町!T13+[1]厚真町!T15</f>
        <v>0</v>
      </c>
      <c r="V25" s="19">
        <f>[1]厚真町!U5+[1]厚真町!U7+[1]厚真町!U9+[1]厚真町!U11+[1]厚真町!U13+[1]厚真町!U15</f>
        <v>0</v>
      </c>
      <c r="W25" s="18">
        <f t="shared" si="0"/>
        <v>0</v>
      </c>
      <c r="X25" s="138">
        <v>0</v>
      </c>
      <c r="Y25" s="137" t="str">
        <f t="shared" si="5"/>
        <v>-</v>
      </c>
      <c r="Z25" s="144">
        <v>0</v>
      </c>
      <c r="AA25" s="143" t="s">
        <v>18</v>
      </c>
    </row>
    <row r="26" spans="1:27" s="53" customFormat="1" ht="21.75" customHeight="1" x14ac:dyDescent="0.55000000000000004">
      <c r="A26" s="201"/>
      <c r="B26" s="203" t="s">
        <v>3</v>
      </c>
      <c r="C26" s="33" t="s">
        <v>1</v>
      </c>
      <c r="D26" s="142">
        <f>[1]むかわ町!C4+[1]むかわ町!C6+[1]むかわ町!C8+[1]むかわ町!C10+[1]むかわ町!C12+[1]むかわ町!C14</f>
        <v>0</v>
      </c>
      <c r="E26" s="31">
        <f>[1]むかわ町!D4+[1]むかわ町!D6+[1]むかわ町!D8+[1]むかわ町!D10+[1]むかわ町!D12+[1]むかわ町!D14</f>
        <v>0</v>
      </c>
      <c r="F26" s="31">
        <f>[1]むかわ町!E4+[1]むかわ町!E6+[1]むかわ町!E8+[1]むかわ町!E10+[1]むかわ町!E12+[1]むかわ町!E14</f>
        <v>0</v>
      </c>
      <c r="G26" s="31">
        <f>[1]むかわ町!F4+[1]むかわ町!F6+[1]むかわ町!F8+[1]むかわ町!F10+[1]むかわ町!F12+[1]むかわ町!F14</f>
        <v>0</v>
      </c>
      <c r="H26" s="31">
        <f>[1]むかわ町!G4+[1]むかわ町!G6+[1]むかわ町!G8+[1]むかわ町!G10+[1]むかわ町!G12+[1]むかわ町!G14</f>
        <v>0</v>
      </c>
      <c r="I26" s="31">
        <f>[1]むかわ町!H4+[1]むかわ町!H6+[1]むかわ町!H8+[1]むかわ町!H10+[1]むかわ町!H12+[1]むかわ町!H14</f>
        <v>0</v>
      </c>
      <c r="J26" s="31">
        <f>[1]むかわ町!I4+[1]むかわ町!I6+[1]むかわ町!I8+[1]むかわ町!I10+[1]むかわ町!I12+[1]むかわ町!I14</f>
        <v>0</v>
      </c>
      <c r="K26" s="31">
        <f>[1]むかわ町!J4+[1]むかわ町!J6+[1]むかわ町!J8+[1]むかわ町!J10+[1]むかわ町!J12+[1]むかわ町!J14</f>
        <v>0</v>
      </c>
      <c r="L26" s="31">
        <f>[1]むかわ町!K4+[1]むかわ町!K6+[1]むかわ町!K8+[1]むかわ町!K10+[1]むかわ町!K12+[1]むかわ町!K14</f>
        <v>0</v>
      </c>
      <c r="M26" s="31">
        <f>[1]むかわ町!L4+[1]むかわ町!L6+[1]むかわ町!L8+[1]むかわ町!L10+[1]むかわ町!L12+[1]むかわ町!L14</f>
        <v>0</v>
      </c>
      <c r="N26" s="32">
        <f>[1]むかわ町!M4+[1]むかわ町!M6+[1]むかわ町!M8+[1]むかわ町!M10+[1]むかわ町!M12+[1]むかわ町!M14</f>
        <v>0</v>
      </c>
      <c r="O26" s="30">
        <f>[1]むかわ町!N4+[1]むかわ町!N6+[1]むかわ町!N8+[1]むかわ町!N10+[1]むかわ町!N12+[1]むかわ町!N14</f>
        <v>0</v>
      </c>
      <c r="P26" s="31">
        <f>[1]むかわ町!O4+[1]むかわ町!O6+[1]むかわ町!O8+[1]むかわ町!O10+[1]むかわ町!O12+[1]むかわ町!O14</f>
        <v>0</v>
      </c>
      <c r="Q26" s="31">
        <f>[1]むかわ町!P4+[1]むかわ町!P6+[1]むかわ町!P8+[1]むかわ町!P10+[1]むかわ町!P12+[1]むかわ町!P14</f>
        <v>0</v>
      </c>
      <c r="R26" s="29">
        <f>[1]むかわ町!Q4+[1]むかわ町!Q6+[1]むかわ町!Q8+[1]むかわ町!Q10+[1]むかわ町!Q12+[1]むかわ町!Q14</f>
        <v>0</v>
      </c>
      <c r="S26" s="30">
        <f>[1]むかわ町!R4+[1]むかわ町!R6+[1]むかわ町!R8+[1]むかわ町!R10+[1]むかわ町!R12+[1]むかわ町!R14</f>
        <v>0</v>
      </c>
      <c r="T26" s="29">
        <f>[1]むかわ町!S4+[1]むかわ町!S6+[1]むかわ町!S8+[1]むかわ町!S10+[1]むかわ町!S12+[1]むかわ町!S14</f>
        <v>0</v>
      </c>
      <c r="U26" s="28">
        <f>[1]むかわ町!T4+[1]むかわ町!T6+[1]むかわ町!T8+[1]むかわ町!T10+[1]むかわ町!T12+[1]むかわ町!T14</f>
        <v>0</v>
      </c>
      <c r="V26" s="27">
        <f>[1]むかわ町!U4+[1]むかわ町!U6+[1]むかわ町!U8+[1]むかわ町!U10+[1]むかわ町!U12+[1]むかわ町!U14</f>
        <v>0</v>
      </c>
      <c r="W26" s="35">
        <f t="shared" si="0"/>
        <v>0</v>
      </c>
      <c r="X26" s="141">
        <v>0</v>
      </c>
      <c r="Y26" s="137" t="str">
        <f t="shared" si="5"/>
        <v>-</v>
      </c>
      <c r="Z26" s="140">
        <v>6</v>
      </c>
      <c r="AA26" s="139">
        <f>W26/Z26*100</f>
        <v>0</v>
      </c>
    </row>
    <row r="27" spans="1:27" s="53" customFormat="1" ht="21.75" customHeight="1" thickBot="1" x14ac:dyDescent="0.6">
      <c r="A27" s="201"/>
      <c r="B27" s="203"/>
      <c r="C27" s="26" t="s">
        <v>0</v>
      </c>
      <c r="D27" s="25">
        <f>[1]むかわ町!C5+[1]むかわ町!C7+[1]むかわ町!C9+[1]むかわ町!C11+[1]むかわ町!C13+[1]むかわ町!C15</f>
        <v>0</v>
      </c>
      <c r="E27" s="23">
        <f>[1]むかわ町!D5+[1]むかわ町!D7+[1]むかわ町!D9+[1]むかわ町!D11+[1]むかわ町!D13+[1]むかわ町!D15</f>
        <v>0</v>
      </c>
      <c r="F27" s="23">
        <f>[1]むかわ町!E5+[1]むかわ町!E7+[1]むかわ町!E9+[1]むかわ町!E11+[1]むかわ町!E13+[1]むかわ町!E15</f>
        <v>0</v>
      </c>
      <c r="G27" s="23">
        <f>[1]むかわ町!F5+[1]むかわ町!F7+[1]むかわ町!F9+[1]むかわ町!F11+[1]むかわ町!F13+[1]むかわ町!F15</f>
        <v>0</v>
      </c>
      <c r="H27" s="23">
        <f>[1]むかわ町!G5+[1]むかわ町!G7+[1]むかわ町!G9+[1]むかわ町!G11+[1]むかわ町!G13+[1]むかわ町!G15</f>
        <v>0</v>
      </c>
      <c r="I27" s="23">
        <f>[1]むかわ町!H5+[1]むかわ町!H7+[1]むかわ町!H9+[1]むかわ町!H11+[1]むかわ町!H13+[1]むかわ町!H15</f>
        <v>0</v>
      </c>
      <c r="J27" s="23">
        <f>[1]むかわ町!I5+[1]むかわ町!I7+[1]むかわ町!I9+[1]むかわ町!I11+[1]むかわ町!I13+[1]むかわ町!I15</f>
        <v>0</v>
      </c>
      <c r="K27" s="23">
        <f>[1]むかわ町!J5+[1]むかわ町!J7+[1]むかわ町!J9+[1]むかわ町!J11+[1]むかわ町!J13+[1]むかわ町!J15</f>
        <v>0</v>
      </c>
      <c r="L27" s="23">
        <f>[1]むかわ町!K5+[1]むかわ町!K7+[1]むかわ町!K9+[1]むかわ町!K11+[1]むかわ町!K13+[1]むかわ町!K15</f>
        <v>0</v>
      </c>
      <c r="M27" s="23">
        <f>[1]むかわ町!L5+[1]むかわ町!L7+[1]むかわ町!L9+[1]むかわ町!L11+[1]むかわ町!L13+[1]むかわ町!L15</f>
        <v>0</v>
      </c>
      <c r="N27" s="24">
        <f>[1]むかわ町!M5+[1]むかわ町!M7+[1]むかわ町!M9+[1]むかわ町!M11+[1]むかわ町!M13+[1]むかわ町!M15</f>
        <v>0</v>
      </c>
      <c r="O27" s="22">
        <f>[1]むかわ町!N5+[1]むかわ町!N7+[1]むかわ町!N9+[1]むかわ町!N11+[1]むかわ町!N13+[1]むかわ町!N15</f>
        <v>0</v>
      </c>
      <c r="P27" s="23">
        <f>[1]むかわ町!O5+[1]むかわ町!O7+[1]むかわ町!O9+[1]むかわ町!O11+[1]むかわ町!O13+[1]むかわ町!O15</f>
        <v>0</v>
      </c>
      <c r="Q27" s="23">
        <f>[1]むかわ町!P5+[1]むかわ町!P7+[1]むかわ町!P9+[1]むかわ町!P11+[1]むかわ町!P13+[1]むかわ町!P15</f>
        <v>0</v>
      </c>
      <c r="R27" s="21">
        <f>[1]むかわ町!Q5+[1]むかわ町!Q7+[1]むかわ町!Q9+[1]むかわ町!Q11+[1]むかわ町!Q13+[1]むかわ町!Q15</f>
        <v>0</v>
      </c>
      <c r="S27" s="22">
        <f>[1]むかわ町!R5+[1]むかわ町!R7+[1]むかわ町!R9+[1]むかわ町!R11+[1]むかわ町!R13+[1]むかわ町!R15</f>
        <v>0</v>
      </c>
      <c r="T27" s="21">
        <f>[1]むかわ町!S5+[1]むかわ町!S7+[1]むかわ町!S9+[1]むかわ町!S11+[1]むかわ町!S13+[1]むかわ町!S15</f>
        <v>0</v>
      </c>
      <c r="U27" s="20">
        <f>[1]むかわ町!T5+[1]むかわ町!T7+[1]むかわ町!T9+[1]むかわ町!T11+[1]むかわ町!T13+[1]むかわ町!T15</f>
        <v>0</v>
      </c>
      <c r="V27" s="19">
        <f>[1]むかわ町!U5+[1]むかわ町!U7+[1]むかわ町!U9+[1]むかわ町!U11+[1]むかわ町!U13+[1]むかわ町!U15</f>
        <v>0</v>
      </c>
      <c r="W27" s="18">
        <f t="shared" si="0"/>
        <v>0</v>
      </c>
      <c r="X27" s="138">
        <v>0</v>
      </c>
      <c r="Y27" s="137" t="str">
        <f t="shared" si="5"/>
        <v>-</v>
      </c>
      <c r="Z27" s="136">
        <v>14</v>
      </c>
      <c r="AA27" s="135">
        <f>W27/Z27*100</f>
        <v>0</v>
      </c>
    </row>
    <row r="28" spans="1:27" s="53" customFormat="1" ht="21.75" customHeight="1" x14ac:dyDescent="0.55000000000000004">
      <c r="A28" s="205" t="s">
        <v>2</v>
      </c>
      <c r="B28" s="206"/>
      <c r="C28" s="17" t="s">
        <v>1</v>
      </c>
      <c r="D28" s="11">
        <f t="shared" ref="D28:V28" si="6">D6+D8+D10+D12+D14+D16+D18+D20+D22+D24+D26</f>
        <v>171</v>
      </c>
      <c r="E28" s="11">
        <f t="shared" si="6"/>
        <v>1672</v>
      </c>
      <c r="F28" s="11">
        <f t="shared" si="6"/>
        <v>76</v>
      </c>
      <c r="G28" s="11">
        <f t="shared" si="6"/>
        <v>16</v>
      </c>
      <c r="H28" s="11">
        <f t="shared" si="6"/>
        <v>100</v>
      </c>
      <c r="I28" s="11">
        <f t="shared" si="6"/>
        <v>116</v>
      </c>
      <c r="J28" s="11">
        <f t="shared" si="6"/>
        <v>122</v>
      </c>
      <c r="K28" s="11">
        <f t="shared" si="6"/>
        <v>9</v>
      </c>
      <c r="L28" s="11">
        <f t="shared" si="6"/>
        <v>47</v>
      </c>
      <c r="M28" s="11">
        <f t="shared" si="6"/>
        <v>74</v>
      </c>
      <c r="N28" s="13">
        <f t="shared" si="6"/>
        <v>39</v>
      </c>
      <c r="O28" s="16">
        <f t="shared" si="6"/>
        <v>13</v>
      </c>
      <c r="P28" s="11">
        <f t="shared" si="6"/>
        <v>23</v>
      </c>
      <c r="Q28" s="11">
        <f t="shared" si="6"/>
        <v>27</v>
      </c>
      <c r="R28" s="15">
        <f t="shared" si="6"/>
        <v>32</v>
      </c>
      <c r="S28" s="16">
        <f t="shared" si="6"/>
        <v>253</v>
      </c>
      <c r="T28" s="15">
        <f t="shared" si="6"/>
        <v>12</v>
      </c>
      <c r="U28" s="14">
        <f t="shared" si="6"/>
        <v>62</v>
      </c>
      <c r="V28" s="13">
        <f t="shared" si="6"/>
        <v>372</v>
      </c>
      <c r="W28" s="12">
        <f t="shared" si="0"/>
        <v>3236</v>
      </c>
      <c r="X28" s="11">
        <f>SUM(X6,X8,X10,X12,X14,X16,X18,X20,X22,X24,X26)</f>
        <v>590</v>
      </c>
      <c r="Y28" s="134">
        <f t="shared" ref="Y28:Y65" si="7">W28/X28*100</f>
        <v>548.47457627118649</v>
      </c>
      <c r="Z28" s="133">
        <v>225266</v>
      </c>
      <c r="AA28" s="132">
        <f>W28/Z28*100</f>
        <v>1.4365239317074037</v>
      </c>
    </row>
    <row r="29" spans="1:27" s="53" customFormat="1" ht="21.75" customHeight="1" thickBot="1" x14ac:dyDescent="0.6">
      <c r="A29" s="207"/>
      <c r="B29" s="208"/>
      <c r="C29" s="10" t="s">
        <v>0</v>
      </c>
      <c r="D29" s="9">
        <f t="shared" ref="D29:V29" si="8">D7+D9+D11+D13+D15+D17+D19+D21+D23+D25+D27</f>
        <v>196</v>
      </c>
      <c r="E29" s="9">
        <f t="shared" si="8"/>
        <v>1889</v>
      </c>
      <c r="F29" s="9">
        <f t="shared" si="8"/>
        <v>134</v>
      </c>
      <c r="G29" s="9">
        <f t="shared" si="8"/>
        <v>19</v>
      </c>
      <c r="H29" s="9">
        <f t="shared" si="8"/>
        <v>102</v>
      </c>
      <c r="I29" s="9">
        <f t="shared" si="8"/>
        <v>116</v>
      </c>
      <c r="J29" s="9">
        <f t="shared" si="8"/>
        <v>124</v>
      </c>
      <c r="K29" s="9">
        <f t="shared" si="8"/>
        <v>9</v>
      </c>
      <c r="L29" s="9">
        <f t="shared" si="8"/>
        <v>47</v>
      </c>
      <c r="M29" s="9">
        <f t="shared" si="8"/>
        <v>106</v>
      </c>
      <c r="N29" s="5">
        <f t="shared" si="8"/>
        <v>45</v>
      </c>
      <c r="O29" s="8">
        <f t="shared" si="8"/>
        <v>14</v>
      </c>
      <c r="P29" s="9">
        <f t="shared" si="8"/>
        <v>30</v>
      </c>
      <c r="Q29" s="9">
        <f t="shared" si="8"/>
        <v>32</v>
      </c>
      <c r="R29" s="7">
        <f t="shared" si="8"/>
        <v>32</v>
      </c>
      <c r="S29" s="8">
        <f t="shared" si="8"/>
        <v>276</v>
      </c>
      <c r="T29" s="7">
        <f t="shared" si="8"/>
        <v>12</v>
      </c>
      <c r="U29" s="6">
        <f t="shared" si="8"/>
        <v>64</v>
      </c>
      <c r="V29" s="5">
        <f t="shared" si="8"/>
        <v>394</v>
      </c>
      <c r="W29" s="4">
        <f t="shared" si="0"/>
        <v>3641</v>
      </c>
      <c r="X29" s="3">
        <f>SUM(X7,X9,X11,X13,X15,X17,X19,X21,X23,X25,X27)</f>
        <v>1561</v>
      </c>
      <c r="Y29" s="131">
        <f t="shared" si="7"/>
        <v>233.24791800128125</v>
      </c>
      <c r="Z29" s="130">
        <v>231128</v>
      </c>
      <c r="AA29" s="129">
        <f>W29/Z29*100</f>
        <v>1.5753175729465922</v>
      </c>
    </row>
    <row r="30" spans="1:27" s="53" customFormat="1" ht="25" hidden="1" customHeight="1" x14ac:dyDescent="0.55000000000000004">
      <c r="A30" s="209" t="s">
        <v>17</v>
      </c>
      <c r="B30" s="211" t="s">
        <v>15</v>
      </c>
      <c r="C30" s="112" t="s">
        <v>14</v>
      </c>
      <c r="D30" s="111">
        <f t="shared" ref="D30:K37" si="9">D48-D6</f>
        <v>333</v>
      </c>
      <c r="E30" s="109">
        <f t="shared" si="9"/>
        <v>42</v>
      </c>
      <c r="F30" s="109">
        <f t="shared" si="9"/>
        <v>16</v>
      </c>
      <c r="G30" s="109">
        <f t="shared" si="9"/>
        <v>9</v>
      </c>
      <c r="H30" s="109">
        <f t="shared" si="9"/>
        <v>-11</v>
      </c>
      <c r="I30" s="109">
        <f t="shared" si="9"/>
        <v>0</v>
      </c>
      <c r="J30" s="109">
        <f t="shared" si="9"/>
        <v>2</v>
      </c>
      <c r="K30" s="110">
        <f t="shared" si="9"/>
        <v>38</v>
      </c>
      <c r="L30" s="110"/>
      <c r="M30" s="110"/>
      <c r="N30" s="110">
        <f t="shared" ref="N30:V30" si="10">N48-N6</f>
        <v>39</v>
      </c>
      <c r="O30" s="108">
        <f t="shared" si="10"/>
        <v>25</v>
      </c>
      <c r="P30" s="109">
        <f t="shared" si="10"/>
        <v>9</v>
      </c>
      <c r="Q30" s="109">
        <f t="shared" si="10"/>
        <v>129</v>
      </c>
      <c r="R30" s="107">
        <f t="shared" si="10"/>
        <v>77</v>
      </c>
      <c r="S30" s="108">
        <f t="shared" si="10"/>
        <v>74</v>
      </c>
      <c r="T30" s="107">
        <f t="shared" si="10"/>
        <v>7</v>
      </c>
      <c r="U30" s="106">
        <f t="shared" si="10"/>
        <v>12</v>
      </c>
      <c r="V30" s="105">
        <f t="shared" si="10"/>
        <v>128</v>
      </c>
      <c r="W30" s="104">
        <f t="shared" si="0"/>
        <v>929</v>
      </c>
      <c r="X30" s="99">
        <v>-5030</v>
      </c>
      <c r="Y30" s="98">
        <f t="shared" si="7"/>
        <v>-18.469184890656063</v>
      </c>
      <c r="Z30" s="99">
        <v>387</v>
      </c>
      <c r="AA30" s="98">
        <f t="shared" ref="AA30:AA65" si="11">Y30/Z30*100</f>
        <v>-4.7723991965519543</v>
      </c>
    </row>
    <row r="31" spans="1:27" s="53" customFormat="1" ht="25" hidden="1" customHeight="1" x14ac:dyDescent="0.55000000000000004">
      <c r="A31" s="210"/>
      <c r="B31" s="203"/>
      <c r="C31" s="88" t="s">
        <v>13</v>
      </c>
      <c r="D31" s="87">
        <f t="shared" si="9"/>
        <v>910</v>
      </c>
      <c r="E31" s="85">
        <f t="shared" si="9"/>
        <v>53</v>
      </c>
      <c r="F31" s="85">
        <f t="shared" si="9"/>
        <v>29</v>
      </c>
      <c r="G31" s="85">
        <f t="shared" si="9"/>
        <v>9</v>
      </c>
      <c r="H31" s="85">
        <f t="shared" si="9"/>
        <v>-11</v>
      </c>
      <c r="I31" s="85">
        <f t="shared" si="9"/>
        <v>0</v>
      </c>
      <c r="J31" s="85">
        <f t="shared" si="9"/>
        <v>2</v>
      </c>
      <c r="K31" s="86">
        <f t="shared" si="9"/>
        <v>38</v>
      </c>
      <c r="L31" s="86"/>
      <c r="M31" s="86"/>
      <c r="N31" s="86">
        <f t="shared" ref="N31:V31" si="12">N49-N7</f>
        <v>39</v>
      </c>
      <c r="O31" s="84">
        <f t="shared" si="12"/>
        <v>26</v>
      </c>
      <c r="P31" s="85">
        <f t="shared" si="12"/>
        <v>9</v>
      </c>
      <c r="Q31" s="85">
        <f t="shared" si="12"/>
        <v>933</v>
      </c>
      <c r="R31" s="83">
        <f t="shared" si="12"/>
        <v>801</v>
      </c>
      <c r="S31" s="84">
        <f t="shared" si="12"/>
        <v>107</v>
      </c>
      <c r="T31" s="83">
        <f t="shared" si="12"/>
        <v>7</v>
      </c>
      <c r="U31" s="82">
        <f t="shared" si="12"/>
        <v>63</v>
      </c>
      <c r="V31" s="81">
        <f t="shared" si="12"/>
        <v>196</v>
      </c>
      <c r="W31" s="80">
        <f t="shared" si="0"/>
        <v>3211</v>
      </c>
      <c r="X31" s="50">
        <v>-4044</v>
      </c>
      <c r="Y31" s="49">
        <f t="shared" si="7"/>
        <v>-79.401582591493565</v>
      </c>
      <c r="Z31" s="50">
        <v>2034</v>
      </c>
      <c r="AA31" s="49">
        <f t="shared" si="11"/>
        <v>-3.9037159582838528</v>
      </c>
    </row>
    <row r="32" spans="1:27" s="53" customFormat="1" ht="25" hidden="1" customHeight="1" x14ac:dyDescent="0.55000000000000004">
      <c r="A32" s="210"/>
      <c r="B32" s="203" t="s">
        <v>12</v>
      </c>
      <c r="C32" s="79" t="s">
        <v>1</v>
      </c>
      <c r="D32" s="78">
        <f t="shared" si="9"/>
        <v>2095</v>
      </c>
      <c r="E32" s="76">
        <f t="shared" si="9"/>
        <v>250</v>
      </c>
      <c r="F32" s="76">
        <f t="shared" si="9"/>
        <v>-5</v>
      </c>
      <c r="G32" s="76">
        <f t="shared" si="9"/>
        <v>28</v>
      </c>
      <c r="H32" s="76">
        <f t="shared" si="9"/>
        <v>13</v>
      </c>
      <c r="I32" s="76">
        <f t="shared" si="9"/>
        <v>70</v>
      </c>
      <c r="J32" s="76">
        <f t="shared" si="9"/>
        <v>18</v>
      </c>
      <c r="K32" s="77">
        <f t="shared" si="9"/>
        <v>-5</v>
      </c>
      <c r="L32" s="77"/>
      <c r="M32" s="77"/>
      <c r="N32" s="77">
        <f t="shared" ref="N32:V32" si="13">N50-N8</f>
        <v>-16</v>
      </c>
      <c r="O32" s="75">
        <f t="shared" si="13"/>
        <v>6</v>
      </c>
      <c r="P32" s="76">
        <f t="shared" si="13"/>
        <v>38</v>
      </c>
      <c r="Q32" s="76">
        <f t="shared" si="13"/>
        <v>4</v>
      </c>
      <c r="R32" s="74">
        <f t="shared" si="13"/>
        <v>107</v>
      </c>
      <c r="S32" s="75">
        <f t="shared" si="13"/>
        <v>116</v>
      </c>
      <c r="T32" s="74">
        <f t="shared" si="13"/>
        <v>222</v>
      </c>
      <c r="U32" s="73">
        <f t="shared" si="13"/>
        <v>54</v>
      </c>
      <c r="V32" s="72">
        <f t="shared" si="13"/>
        <v>1147</v>
      </c>
      <c r="W32" s="71">
        <f t="shared" si="0"/>
        <v>4142</v>
      </c>
      <c r="X32" s="48">
        <v>-9092</v>
      </c>
      <c r="Y32" s="47">
        <f t="shared" si="7"/>
        <v>-45.556533216014081</v>
      </c>
      <c r="Z32" s="48">
        <v>3861</v>
      </c>
      <c r="AA32" s="47">
        <f t="shared" si="11"/>
        <v>-1.1799153902101549</v>
      </c>
    </row>
    <row r="33" spans="1:27" s="53" customFormat="1" ht="25" hidden="1" customHeight="1" x14ac:dyDescent="0.55000000000000004">
      <c r="A33" s="210"/>
      <c r="B33" s="203"/>
      <c r="C33" s="26" t="s">
        <v>0</v>
      </c>
      <c r="D33" s="25">
        <f t="shared" si="9"/>
        <v>2186</v>
      </c>
      <c r="E33" s="23">
        <f t="shared" si="9"/>
        <v>290</v>
      </c>
      <c r="F33" s="23">
        <f t="shared" si="9"/>
        <v>-53</v>
      </c>
      <c r="G33" s="23">
        <f t="shared" si="9"/>
        <v>38</v>
      </c>
      <c r="H33" s="23">
        <f t="shared" si="9"/>
        <v>19</v>
      </c>
      <c r="I33" s="23">
        <f t="shared" si="9"/>
        <v>71</v>
      </c>
      <c r="J33" s="23">
        <f t="shared" si="9"/>
        <v>23</v>
      </c>
      <c r="K33" s="24">
        <f t="shared" si="9"/>
        <v>-5</v>
      </c>
      <c r="L33" s="24"/>
      <c r="M33" s="24"/>
      <c r="N33" s="24">
        <f t="shared" ref="N33:V33" si="14">N51-N9</f>
        <v>-20</v>
      </c>
      <c r="O33" s="22">
        <f t="shared" si="14"/>
        <v>5</v>
      </c>
      <c r="P33" s="23">
        <f t="shared" si="14"/>
        <v>38</v>
      </c>
      <c r="Q33" s="23">
        <f t="shared" si="14"/>
        <v>4</v>
      </c>
      <c r="R33" s="21">
        <f t="shared" si="14"/>
        <v>156</v>
      </c>
      <c r="S33" s="22">
        <f t="shared" si="14"/>
        <v>105</v>
      </c>
      <c r="T33" s="21">
        <f t="shared" si="14"/>
        <v>245</v>
      </c>
      <c r="U33" s="20">
        <f t="shared" si="14"/>
        <v>60</v>
      </c>
      <c r="V33" s="19">
        <f t="shared" si="14"/>
        <v>1165</v>
      </c>
      <c r="W33" s="18">
        <f t="shared" si="0"/>
        <v>4327</v>
      </c>
      <c r="X33" s="46">
        <v>-13562</v>
      </c>
      <c r="Y33" s="34">
        <f t="shared" si="7"/>
        <v>-31.905323698569532</v>
      </c>
      <c r="Z33" s="46">
        <v>4567</v>
      </c>
      <c r="AA33" s="34">
        <f t="shared" si="11"/>
        <v>-0.69860573020734695</v>
      </c>
    </row>
    <row r="34" spans="1:27" s="53" customFormat="1" ht="25" hidden="1" customHeight="1" x14ac:dyDescent="0.55000000000000004">
      <c r="A34" s="210"/>
      <c r="B34" s="203" t="s">
        <v>11</v>
      </c>
      <c r="C34" s="97" t="s">
        <v>1</v>
      </c>
      <c r="D34" s="96">
        <f t="shared" si="9"/>
        <v>12035</v>
      </c>
      <c r="E34" s="94">
        <f t="shared" si="9"/>
        <v>32265</v>
      </c>
      <c r="F34" s="94">
        <f t="shared" si="9"/>
        <v>69986</v>
      </c>
      <c r="G34" s="94">
        <f t="shared" si="9"/>
        <v>21408</v>
      </c>
      <c r="H34" s="94">
        <f t="shared" si="9"/>
        <v>8077</v>
      </c>
      <c r="I34" s="94">
        <f t="shared" si="9"/>
        <v>4325</v>
      </c>
      <c r="J34" s="94">
        <f t="shared" si="9"/>
        <v>612</v>
      </c>
      <c r="K34" s="95">
        <f t="shared" si="9"/>
        <v>0</v>
      </c>
      <c r="L34" s="95"/>
      <c r="M34" s="95"/>
      <c r="N34" s="95">
        <f t="shared" ref="N34:V34" si="15">N52-N10</f>
        <v>-14</v>
      </c>
      <c r="O34" s="93">
        <f t="shared" si="15"/>
        <v>93</v>
      </c>
      <c r="P34" s="94">
        <f t="shared" si="15"/>
        <v>3</v>
      </c>
      <c r="Q34" s="94">
        <f t="shared" si="15"/>
        <v>-10</v>
      </c>
      <c r="R34" s="92">
        <f t="shared" si="15"/>
        <v>-18</v>
      </c>
      <c r="S34" s="93">
        <f t="shared" si="15"/>
        <v>81</v>
      </c>
      <c r="T34" s="92">
        <f t="shared" si="15"/>
        <v>30</v>
      </c>
      <c r="U34" s="91">
        <f t="shared" si="15"/>
        <v>56</v>
      </c>
      <c r="V34" s="90">
        <f t="shared" si="15"/>
        <v>1307</v>
      </c>
      <c r="W34" s="89">
        <f t="shared" si="0"/>
        <v>150236</v>
      </c>
      <c r="X34" s="52">
        <v>-30491</v>
      </c>
      <c r="Y34" s="51">
        <f t="shared" si="7"/>
        <v>-492.72244268800625</v>
      </c>
      <c r="Z34" s="52">
        <v>101570</v>
      </c>
      <c r="AA34" s="51">
        <f t="shared" si="11"/>
        <v>-0.48510627418332802</v>
      </c>
    </row>
    <row r="35" spans="1:27" s="53" customFormat="1" ht="25" hidden="1" customHeight="1" x14ac:dyDescent="0.55000000000000004">
      <c r="A35" s="210"/>
      <c r="B35" s="203"/>
      <c r="C35" s="88" t="s">
        <v>0</v>
      </c>
      <c r="D35" s="87">
        <f t="shared" si="9"/>
        <v>12385</v>
      </c>
      <c r="E35" s="85">
        <f t="shared" si="9"/>
        <v>32712</v>
      </c>
      <c r="F35" s="85">
        <f t="shared" si="9"/>
        <v>70212</v>
      </c>
      <c r="G35" s="85">
        <f t="shared" si="9"/>
        <v>22537</v>
      </c>
      <c r="H35" s="85">
        <f t="shared" si="9"/>
        <v>8402</v>
      </c>
      <c r="I35" s="85">
        <f t="shared" si="9"/>
        <v>4327</v>
      </c>
      <c r="J35" s="85">
        <f t="shared" si="9"/>
        <v>653</v>
      </c>
      <c r="K35" s="86">
        <f t="shared" si="9"/>
        <v>0</v>
      </c>
      <c r="L35" s="86"/>
      <c r="M35" s="86"/>
      <c r="N35" s="86">
        <f t="shared" ref="N35:V35" si="16">N53-N11</f>
        <v>-14</v>
      </c>
      <c r="O35" s="84">
        <f t="shared" si="16"/>
        <v>197</v>
      </c>
      <c r="P35" s="85">
        <f t="shared" si="16"/>
        <v>7</v>
      </c>
      <c r="Q35" s="85">
        <f t="shared" si="16"/>
        <v>-10</v>
      </c>
      <c r="R35" s="83">
        <f t="shared" si="16"/>
        <v>-18</v>
      </c>
      <c r="S35" s="84">
        <f t="shared" si="16"/>
        <v>119</v>
      </c>
      <c r="T35" s="83">
        <f t="shared" si="16"/>
        <v>47</v>
      </c>
      <c r="U35" s="82">
        <f t="shared" si="16"/>
        <v>59</v>
      </c>
      <c r="V35" s="81">
        <f t="shared" si="16"/>
        <v>1314</v>
      </c>
      <c r="W35" s="80">
        <f t="shared" si="0"/>
        <v>152929</v>
      </c>
      <c r="X35" s="50">
        <v>-36229</v>
      </c>
      <c r="Y35" s="49">
        <f t="shared" si="7"/>
        <v>-422.11764056418889</v>
      </c>
      <c r="Z35" s="50">
        <v>104777</v>
      </c>
      <c r="AA35" s="49">
        <f t="shared" si="11"/>
        <v>-0.40287242483005703</v>
      </c>
    </row>
    <row r="36" spans="1:27" s="53" customFormat="1" ht="25" hidden="1" customHeight="1" x14ac:dyDescent="0.55000000000000004">
      <c r="A36" s="210"/>
      <c r="B36" s="203" t="s">
        <v>10</v>
      </c>
      <c r="C36" s="79" t="s">
        <v>1</v>
      </c>
      <c r="D36" s="78">
        <f t="shared" si="9"/>
        <v>7355</v>
      </c>
      <c r="E36" s="76">
        <f t="shared" si="9"/>
        <v>4897</v>
      </c>
      <c r="F36" s="76">
        <f t="shared" si="9"/>
        <v>5954</v>
      </c>
      <c r="G36" s="76">
        <f t="shared" si="9"/>
        <v>6907</v>
      </c>
      <c r="H36" s="76">
        <f t="shared" si="9"/>
        <v>304</v>
      </c>
      <c r="I36" s="76">
        <f t="shared" si="9"/>
        <v>28</v>
      </c>
      <c r="J36" s="76">
        <f t="shared" si="9"/>
        <v>17</v>
      </c>
      <c r="K36" s="77">
        <f t="shared" si="9"/>
        <v>0</v>
      </c>
      <c r="L36" s="77"/>
      <c r="M36" s="77"/>
      <c r="N36" s="77">
        <f t="shared" ref="N36:V36" si="17">N54-N12</f>
        <v>-3</v>
      </c>
      <c r="O36" s="75">
        <f t="shared" si="17"/>
        <v>-2</v>
      </c>
      <c r="P36" s="76">
        <f t="shared" si="17"/>
        <v>1</v>
      </c>
      <c r="Q36" s="76">
        <f t="shared" si="17"/>
        <v>0</v>
      </c>
      <c r="R36" s="74">
        <f t="shared" si="17"/>
        <v>4</v>
      </c>
      <c r="S36" s="75">
        <f t="shared" si="17"/>
        <v>-4</v>
      </c>
      <c r="T36" s="74">
        <f t="shared" si="17"/>
        <v>0</v>
      </c>
      <c r="U36" s="73">
        <f t="shared" si="17"/>
        <v>-17</v>
      </c>
      <c r="V36" s="72">
        <f t="shared" si="17"/>
        <v>24</v>
      </c>
      <c r="W36" s="71">
        <f t="shared" si="0"/>
        <v>25465</v>
      </c>
      <c r="X36" s="48">
        <v>15672</v>
      </c>
      <c r="Y36" s="47">
        <f t="shared" si="7"/>
        <v>162.48723838693212</v>
      </c>
      <c r="Z36" s="48">
        <v>16182</v>
      </c>
      <c r="AA36" s="47">
        <f t="shared" si="11"/>
        <v>1.0041233369604012</v>
      </c>
    </row>
    <row r="37" spans="1:27" s="53" customFormat="1" ht="25" hidden="1" customHeight="1" x14ac:dyDescent="0.55000000000000004">
      <c r="A37" s="210"/>
      <c r="B37" s="203"/>
      <c r="C37" s="26" t="s">
        <v>0</v>
      </c>
      <c r="D37" s="25">
        <f t="shared" si="9"/>
        <v>7353</v>
      </c>
      <c r="E37" s="23">
        <f t="shared" si="9"/>
        <v>4897</v>
      </c>
      <c r="F37" s="23">
        <f t="shared" si="9"/>
        <v>5954</v>
      </c>
      <c r="G37" s="23">
        <f t="shared" si="9"/>
        <v>6907</v>
      </c>
      <c r="H37" s="23">
        <f t="shared" si="9"/>
        <v>304</v>
      </c>
      <c r="I37" s="23">
        <f t="shared" si="9"/>
        <v>28</v>
      </c>
      <c r="J37" s="23">
        <f t="shared" si="9"/>
        <v>17</v>
      </c>
      <c r="K37" s="24">
        <f t="shared" si="9"/>
        <v>0</v>
      </c>
      <c r="L37" s="24"/>
      <c r="M37" s="24"/>
      <c r="N37" s="24">
        <f t="shared" ref="N37:V37" si="18">N55-N13</f>
        <v>-5</v>
      </c>
      <c r="O37" s="22">
        <f t="shared" si="18"/>
        <v>-2</v>
      </c>
      <c r="P37" s="23">
        <f t="shared" si="18"/>
        <v>1</v>
      </c>
      <c r="Q37" s="23">
        <f t="shared" si="18"/>
        <v>0</v>
      </c>
      <c r="R37" s="21">
        <f t="shared" si="18"/>
        <v>4</v>
      </c>
      <c r="S37" s="22">
        <f t="shared" si="18"/>
        <v>-4</v>
      </c>
      <c r="T37" s="21">
        <f t="shared" si="18"/>
        <v>0</v>
      </c>
      <c r="U37" s="20">
        <f t="shared" si="18"/>
        <v>-17</v>
      </c>
      <c r="V37" s="19">
        <f t="shared" si="18"/>
        <v>24</v>
      </c>
      <c r="W37" s="18">
        <f t="shared" si="0"/>
        <v>25461</v>
      </c>
      <c r="X37" s="46">
        <v>14840</v>
      </c>
      <c r="Y37" s="34">
        <f t="shared" si="7"/>
        <v>171.5700808625337</v>
      </c>
      <c r="Z37" s="46">
        <v>16194</v>
      </c>
      <c r="AA37" s="34">
        <f t="shared" si="11"/>
        <v>1.0594669683989979</v>
      </c>
    </row>
    <row r="38" spans="1:27" s="53" customFormat="1" ht="25" hidden="1" customHeight="1" x14ac:dyDescent="0.55000000000000004">
      <c r="A38" s="210"/>
      <c r="B38" s="203" t="s">
        <v>8</v>
      </c>
      <c r="C38" s="97" t="s">
        <v>1</v>
      </c>
      <c r="D38" s="96">
        <f t="shared" ref="D38:K43" si="19">D56-D16</f>
        <v>10981</v>
      </c>
      <c r="E38" s="94">
        <f t="shared" si="19"/>
        <v>5237</v>
      </c>
      <c r="F38" s="94">
        <f t="shared" si="19"/>
        <v>29205</v>
      </c>
      <c r="G38" s="94">
        <f t="shared" si="19"/>
        <v>4399</v>
      </c>
      <c r="H38" s="94">
        <f t="shared" si="19"/>
        <v>2471</v>
      </c>
      <c r="I38" s="94">
        <f t="shared" si="19"/>
        <v>4</v>
      </c>
      <c r="J38" s="94">
        <f t="shared" si="19"/>
        <v>47</v>
      </c>
      <c r="K38" s="95">
        <f t="shared" si="19"/>
        <v>0</v>
      </c>
      <c r="L38" s="95"/>
      <c r="M38" s="95"/>
      <c r="N38" s="95">
        <f t="shared" ref="N38:V38" si="20">N56-N16</f>
        <v>-2</v>
      </c>
      <c r="O38" s="93">
        <f t="shared" si="20"/>
        <v>3</v>
      </c>
      <c r="P38" s="94">
        <f t="shared" si="20"/>
        <v>16</v>
      </c>
      <c r="Q38" s="94">
        <f t="shared" si="20"/>
        <v>32</v>
      </c>
      <c r="R38" s="92">
        <f t="shared" si="20"/>
        <v>-7</v>
      </c>
      <c r="S38" s="93">
        <f t="shared" si="20"/>
        <v>70</v>
      </c>
      <c r="T38" s="92">
        <f t="shared" si="20"/>
        <v>11</v>
      </c>
      <c r="U38" s="91">
        <f t="shared" si="20"/>
        <v>-1</v>
      </c>
      <c r="V38" s="90">
        <f t="shared" si="20"/>
        <v>2741</v>
      </c>
      <c r="W38" s="89">
        <f t="shared" si="0"/>
        <v>55207</v>
      </c>
      <c r="X38" s="52">
        <v>-78504</v>
      </c>
      <c r="Y38" s="51">
        <f t="shared" si="7"/>
        <v>-70.323805156425152</v>
      </c>
      <c r="Z38" s="48">
        <v>0</v>
      </c>
      <c r="AA38" s="47" t="e">
        <f t="shared" si="11"/>
        <v>#DIV/0!</v>
      </c>
    </row>
    <row r="39" spans="1:27" s="53" customFormat="1" ht="25" hidden="1" customHeight="1" x14ac:dyDescent="0.55000000000000004">
      <c r="A39" s="210"/>
      <c r="B39" s="203"/>
      <c r="C39" s="88" t="s">
        <v>0</v>
      </c>
      <c r="D39" s="87">
        <f t="shared" si="19"/>
        <v>11572</v>
      </c>
      <c r="E39" s="85">
        <f t="shared" si="19"/>
        <v>5336</v>
      </c>
      <c r="F39" s="85">
        <f t="shared" si="19"/>
        <v>29537</v>
      </c>
      <c r="G39" s="85">
        <f t="shared" si="19"/>
        <v>4705</v>
      </c>
      <c r="H39" s="85">
        <f t="shared" si="19"/>
        <v>2662</v>
      </c>
      <c r="I39" s="85">
        <f t="shared" si="19"/>
        <v>4</v>
      </c>
      <c r="J39" s="85">
        <f t="shared" si="19"/>
        <v>65</v>
      </c>
      <c r="K39" s="86">
        <f t="shared" si="19"/>
        <v>0</v>
      </c>
      <c r="L39" s="86"/>
      <c r="M39" s="86"/>
      <c r="N39" s="86">
        <f t="shared" ref="N39:V39" si="21">N57-N17</f>
        <v>-2</v>
      </c>
      <c r="O39" s="84">
        <f t="shared" si="21"/>
        <v>5</v>
      </c>
      <c r="P39" s="85">
        <f t="shared" si="21"/>
        <v>27</v>
      </c>
      <c r="Q39" s="85">
        <f t="shared" si="21"/>
        <v>76</v>
      </c>
      <c r="R39" s="83">
        <f t="shared" si="21"/>
        <v>-7</v>
      </c>
      <c r="S39" s="84">
        <f t="shared" si="21"/>
        <v>85</v>
      </c>
      <c r="T39" s="83">
        <f t="shared" si="21"/>
        <v>11</v>
      </c>
      <c r="U39" s="82">
        <f t="shared" si="21"/>
        <v>4</v>
      </c>
      <c r="V39" s="81">
        <f t="shared" si="21"/>
        <v>2962</v>
      </c>
      <c r="W39" s="80">
        <f t="shared" si="0"/>
        <v>57042</v>
      </c>
      <c r="X39" s="50">
        <v>-83837</v>
      </c>
      <c r="Y39" s="49">
        <f t="shared" si="7"/>
        <v>-68.039171248971215</v>
      </c>
      <c r="Z39" s="46">
        <v>0</v>
      </c>
      <c r="AA39" s="34" t="e">
        <f t="shared" si="11"/>
        <v>#DIV/0!</v>
      </c>
    </row>
    <row r="40" spans="1:27" s="53" customFormat="1" ht="25" hidden="1" customHeight="1" x14ac:dyDescent="0.55000000000000004">
      <c r="A40" s="210"/>
      <c r="B40" s="203" t="s">
        <v>7</v>
      </c>
      <c r="C40" s="79" t="s">
        <v>1</v>
      </c>
      <c r="D40" s="78">
        <f t="shared" si="19"/>
        <v>9019</v>
      </c>
      <c r="E40" s="76">
        <f t="shared" si="19"/>
        <v>8640</v>
      </c>
      <c r="F40" s="76">
        <f t="shared" si="19"/>
        <v>19509</v>
      </c>
      <c r="G40" s="76">
        <f t="shared" si="19"/>
        <v>173</v>
      </c>
      <c r="H40" s="76">
        <f t="shared" si="19"/>
        <v>3669</v>
      </c>
      <c r="I40" s="76">
        <f t="shared" si="19"/>
        <v>458</v>
      </c>
      <c r="J40" s="76">
        <f t="shared" si="19"/>
        <v>1004</v>
      </c>
      <c r="K40" s="77">
        <f t="shared" si="19"/>
        <v>4</v>
      </c>
      <c r="L40" s="77"/>
      <c r="M40" s="77"/>
      <c r="N40" s="77">
        <f t="shared" ref="N40:V40" si="22">N58-N18</f>
        <v>4</v>
      </c>
      <c r="O40" s="75">
        <f t="shared" si="22"/>
        <v>0</v>
      </c>
      <c r="P40" s="76">
        <f t="shared" si="22"/>
        <v>8</v>
      </c>
      <c r="Q40" s="76">
        <f t="shared" si="22"/>
        <v>0</v>
      </c>
      <c r="R40" s="74">
        <f t="shared" si="22"/>
        <v>2</v>
      </c>
      <c r="S40" s="75">
        <f t="shared" si="22"/>
        <v>6</v>
      </c>
      <c r="T40" s="74">
        <f t="shared" si="22"/>
        <v>2</v>
      </c>
      <c r="U40" s="73">
        <f t="shared" si="22"/>
        <v>9</v>
      </c>
      <c r="V40" s="72">
        <f t="shared" si="22"/>
        <v>387</v>
      </c>
      <c r="W40" s="71">
        <f t="shared" si="0"/>
        <v>42894</v>
      </c>
      <c r="X40" s="48">
        <v>13547</v>
      </c>
      <c r="Y40" s="47">
        <f t="shared" si="7"/>
        <v>316.63098841071826</v>
      </c>
      <c r="Z40" s="52">
        <v>37754</v>
      </c>
      <c r="AA40" s="51">
        <f t="shared" si="11"/>
        <v>0.83866871963425937</v>
      </c>
    </row>
    <row r="41" spans="1:27" s="53" customFormat="1" ht="25" hidden="1" customHeight="1" x14ac:dyDescent="0.55000000000000004">
      <c r="A41" s="210"/>
      <c r="B41" s="203"/>
      <c r="C41" s="26" t="s">
        <v>0</v>
      </c>
      <c r="D41" s="25">
        <f t="shared" si="19"/>
        <v>9301</v>
      </c>
      <c r="E41" s="23">
        <f t="shared" si="19"/>
        <v>8640</v>
      </c>
      <c r="F41" s="23">
        <f t="shared" si="19"/>
        <v>19742</v>
      </c>
      <c r="G41" s="23">
        <f t="shared" si="19"/>
        <v>180</v>
      </c>
      <c r="H41" s="23">
        <f t="shared" si="19"/>
        <v>3669</v>
      </c>
      <c r="I41" s="23">
        <f t="shared" si="19"/>
        <v>458</v>
      </c>
      <c r="J41" s="23">
        <f t="shared" si="19"/>
        <v>1004</v>
      </c>
      <c r="K41" s="24">
        <f t="shared" si="19"/>
        <v>4</v>
      </c>
      <c r="L41" s="24"/>
      <c r="M41" s="24"/>
      <c r="N41" s="24">
        <f t="shared" ref="N41:V41" si="23">N59-N19</f>
        <v>4</v>
      </c>
      <c r="O41" s="22">
        <f t="shared" si="23"/>
        <v>0</v>
      </c>
      <c r="P41" s="23">
        <f t="shared" si="23"/>
        <v>15</v>
      </c>
      <c r="Q41" s="23">
        <f t="shared" si="23"/>
        <v>0</v>
      </c>
      <c r="R41" s="21">
        <f t="shared" si="23"/>
        <v>2</v>
      </c>
      <c r="S41" s="22">
        <f t="shared" si="23"/>
        <v>12</v>
      </c>
      <c r="T41" s="21">
        <f t="shared" si="23"/>
        <v>6</v>
      </c>
      <c r="U41" s="20">
        <f t="shared" si="23"/>
        <v>9</v>
      </c>
      <c r="V41" s="19">
        <f t="shared" si="23"/>
        <v>387</v>
      </c>
      <c r="W41" s="18">
        <f t="shared" si="0"/>
        <v>43433</v>
      </c>
      <c r="X41" s="46">
        <v>2248</v>
      </c>
      <c r="Y41" s="34">
        <f t="shared" si="7"/>
        <v>1932.0729537366549</v>
      </c>
      <c r="Z41" s="50">
        <v>39771</v>
      </c>
      <c r="AA41" s="49">
        <f t="shared" si="11"/>
        <v>4.857994402294775</v>
      </c>
    </row>
    <row r="42" spans="1:27" s="53" customFormat="1" ht="25" hidden="1" customHeight="1" x14ac:dyDescent="0.55000000000000004">
      <c r="A42" s="210"/>
      <c r="B42" s="203" t="s">
        <v>6</v>
      </c>
      <c r="C42" s="97" t="s">
        <v>1</v>
      </c>
      <c r="D42" s="96">
        <f t="shared" si="19"/>
        <v>-20</v>
      </c>
      <c r="E42" s="94">
        <f t="shared" si="19"/>
        <v>-11</v>
      </c>
      <c r="F42" s="94">
        <f t="shared" si="19"/>
        <v>-2</v>
      </c>
      <c r="G42" s="94">
        <f t="shared" si="19"/>
        <v>0</v>
      </c>
      <c r="H42" s="94">
        <f t="shared" si="19"/>
        <v>-5</v>
      </c>
      <c r="I42" s="94">
        <f t="shared" si="19"/>
        <v>0</v>
      </c>
      <c r="J42" s="94">
        <f t="shared" si="19"/>
        <v>-3</v>
      </c>
      <c r="K42" s="95">
        <f t="shared" si="19"/>
        <v>-3</v>
      </c>
      <c r="L42" s="95"/>
      <c r="M42" s="95"/>
      <c r="N42" s="95">
        <f t="shared" ref="N42:V42" si="24">N60-N20</f>
        <v>-4</v>
      </c>
      <c r="O42" s="93">
        <f t="shared" si="24"/>
        <v>-1</v>
      </c>
      <c r="P42" s="94">
        <f t="shared" si="24"/>
        <v>-6</v>
      </c>
      <c r="Q42" s="94">
        <f t="shared" si="24"/>
        <v>-1</v>
      </c>
      <c r="R42" s="92">
        <f t="shared" si="24"/>
        <v>-5</v>
      </c>
      <c r="S42" s="93">
        <f t="shared" si="24"/>
        <v>-2</v>
      </c>
      <c r="T42" s="92">
        <f t="shared" si="24"/>
        <v>-1</v>
      </c>
      <c r="U42" s="91">
        <f t="shared" si="24"/>
        <v>-3</v>
      </c>
      <c r="V42" s="90">
        <f t="shared" si="24"/>
        <v>-26</v>
      </c>
      <c r="W42" s="89">
        <v>0</v>
      </c>
      <c r="X42" s="52">
        <v>0</v>
      </c>
      <c r="Y42" s="51" t="e">
        <f t="shared" si="7"/>
        <v>#DIV/0!</v>
      </c>
      <c r="Z42" s="48">
        <v>35218</v>
      </c>
      <c r="AA42" s="47" t="e">
        <f t="shared" si="11"/>
        <v>#DIV/0!</v>
      </c>
    </row>
    <row r="43" spans="1:27" s="53" customFormat="1" ht="25" hidden="1" customHeight="1" x14ac:dyDescent="0.55000000000000004">
      <c r="A43" s="210"/>
      <c r="B43" s="203"/>
      <c r="C43" s="88" t="s">
        <v>0</v>
      </c>
      <c r="D43" s="87">
        <f t="shared" si="19"/>
        <v>-20</v>
      </c>
      <c r="E43" s="85">
        <f t="shared" si="19"/>
        <v>-11</v>
      </c>
      <c r="F43" s="85">
        <f t="shared" si="19"/>
        <v>-2</v>
      </c>
      <c r="G43" s="85">
        <f t="shared" si="19"/>
        <v>0</v>
      </c>
      <c r="H43" s="85">
        <f t="shared" si="19"/>
        <v>-5</v>
      </c>
      <c r="I43" s="85">
        <f t="shared" si="19"/>
        <v>0</v>
      </c>
      <c r="J43" s="85">
        <f t="shared" si="19"/>
        <v>-3</v>
      </c>
      <c r="K43" s="86">
        <f t="shared" si="19"/>
        <v>-3</v>
      </c>
      <c r="L43" s="86"/>
      <c r="M43" s="86"/>
      <c r="N43" s="86">
        <f t="shared" ref="N43:V43" si="25">N61-N21</f>
        <v>-4</v>
      </c>
      <c r="O43" s="84">
        <f t="shared" si="25"/>
        <v>-1</v>
      </c>
      <c r="P43" s="85">
        <f t="shared" si="25"/>
        <v>-6</v>
      </c>
      <c r="Q43" s="85">
        <f t="shared" si="25"/>
        <v>-1</v>
      </c>
      <c r="R43" s="83">
        <f t="shared" si="25"/>
        <v>-5</v>
      </c>
      <c r="S43" s="84">
        <f t="shared" si="25"/>
        <v>-2</v>
      </c>
      <c r="T43" s="83">
        <f t="shared" si="25"/>
        <v>-1</v>
      </c>
      <c r="U43" s="82">
        <f t="shared" si="25"/>
        <v>-3</v>
      </c>
      <c r="V43" s="81">
        <f t="shared" si="25"/>
        <v>-26</v>
      </c>
      <c r="W43" s="80">
        <f t="shared" ref="W43:W59" si="26">SUM(D43:V43)</f>
        <v>-93</v>
      </c>
      <c r="X43" s="50">
        <v>-4692</v>
      </c>
      <c r="Y43" s="49">
        <f t="shared" si="7"/>
        <v>1.9820971867007673</v>
      </c>
      <c r="Z43" s="46">
        <v>35218</v>
      </c>
      <c r="AA43" s="34">
        <f t="shared" si="11"/>
        <v>5.6280799213492168E-3</v>
      </c>
    </row>
    <row r="44" spans="1:27" s="53" customFormat="1" ht="25" hidden="1" customHeight="1" x14ac:dyDescent="0.55000000000000004">
      <c r="A44" s="210"/>
      <c r="B44" s="203" t="s">
        <v>3</v>
      </c>
      <c r="C44" s="79" t="s">
        <v>1</v>
      </c>
      <c r="D44" s="78">
        <f t="shared" ref="D44:K45" si="27">D62-D26</f>
        <v>4</v>
      </c>
      <c r="E44" s="76">
        <f t="shared" si="27"/>
        <v>2</v>
      </c>
      <c r="F44" s="76">
        <f t="shared" si="27"/>
        <v>0</v>
      </c>
      <c r="G44" s="76">
        <f t="shared" si="27"/>
        <v>2</v>
      </c>
      <c r="H44" s="76">
        <f t="shared" si="27"/>
        <v>0</v>
      </c>
      <c r="I44" s="76">
        <f t="shared" si="27"/>
        <v>0</v>
      </c>
      <c r="J44" s="76">
        <f t="shared" si="27"/>
        <v>0</v>
      </c>
      <c r="K44" s="77">
        <f t="shared" si="27"/>
        <v>0</v>
      </c>
      <c r="L44" s="77"/>
      <c r="M44" s="77"/>
      <c r="N44" s="77">
        <f t="shared" ref="N44:V44" si="28">N62-N26</f>
        <v>0</v>
      </c>
      <c r="O44" s="75">
        <f t="shared" si="28"/>
        <v>0</v>
      </c>
      <c r="P44" s="76">
        <f t="shared" si="28"/>
        <v>0</v>
      </c>
      <c r="Q44" s="76">
        <f t="shared" si="28"/>
        <v>0</v>
      </c>
      <c r="R44" s="74">
        <f t="shared" si="28"/>
        <v>0</v>
      </c>
      <c r="S44" s="75">
        <f t="shared" si="28"/>
        <v>3</v>
      </c>
      <c r="T44" s="74">
        <f t="shared" si="28"/>
        <v>0</v>
      </c>
      <c r="U44" s="73">
        <f t="shared" si="28"/>
        <v>0</v>
      </c>
      <c r="V44" s="72">
        <f t="shared" si="28"/>
        <v>5</v>
      </c>
      <c r="W44" s="71">
        <f t="shared" si="26"/>
        <v>16</v>
      </c>
      <c r="X44" s="48">
        <v>1</v>
      </c>
      <c r="Y44" s="47">
        <f t="shared" si="7"/>
        <v>1600</v>
      </c>
      <c r="Z44" s="52">
        <v>26</v>
      </c>
      <c r="AA44" s="51">
        <f t="shared" si="11"/>
        <v>6153.8461538461543</v>
      </c>
    </row>
    <row r="45" spans="1:27" s="53" customFormat="1" ht="25" hidden="1" customHeight="1" x14ac:dyDescent="0.55000000000000004">
      <c r="A45" s="210"/>
      <c r="B45" s="203"/>
      <c r="C45" s="26" t="s">
        <v>0</v>
      </c>
      <c r="D45" s="25">
        <f t="shared" si="27"/>
        <v>9</v>
      </c>
      <c r="E45" s="23">
        <f t="shared" si="27"/>
        <v>3</v>
      </c>
      <c r="F45" s="23">
        <f t="shared" si="27"/>
        <v>0</v>
      </c>
      <c r="G45" s="23">
        <f t="shared" si="27"/>
        <v>2</v>
      </c>
      <c r="H45" s="23">
        <f t="shared" si="27"/>
        <v>0</v>
      </c>
      <c r="I45" s="23">
        <f t="shared" si="27"/>
        <v>0</v>
      </c>
      <c r="J45" s="23">
        <f t="shared" si="27"/>
        <v>0</v>
      </c>
      <c r="K45" s="24">
        <f t="shared" si="27"/>
        <v>0</v>
      </c>
      <c r="L45" s="24"/>
      <c r="M45" s="24"/>
      <c r="N45" s="24">
        <f t="shared" ref="N45:V45" si="29">N63-N27</f>
        <v>0</v>
      </c>
      <c r="O45" s="22">
        <f t="shared" si="29"/>
        <v>0</v>
      </c>
      <c r="P45" s="23">
        <f t="shared" si="29"/>
        <v>0</v>
      </c>
      <c r="Q45" s="23">
        <f t="shared" si="29"/>
        <v>0</v>
      </c>
      <c r="R45" s="21">
        <f t="shared" si="29"/>
        <v>0</v>
      </c>
      <c r="S45" s="22">
        <f t="shared" si="29"/>
        <v>5</v>
      </c>
      <c r="T45" s="21">
        <f t="shared" si="29"/>
        <v>0</v>
      </c>
      <c r="U45" s="20">
        <f t="shared" si="29"/>
        <v>0</v>
      </c>
      <c r="V45" s="19">
        <f t="shared" si="29"/>
        <v>5</v>
      </c>
      <c r="W45" s="18">
        <f t="shared" si="26"/>
        <v>24</v>
      </c>
      <c r="X45" s="46">
        <v>4</v>
      </c>
      <c r="Y45" s="34">
        <f t="shared" si="7"/>
        <v>600</v>
      </c>
      <c r="Z45" s="50">
        <v>26</v>
      </c>
      <c r="AA45" s="49">
        <f t="shared" si="11"/>
        <v>2307.6923076923076</v>
      </c>
    </row>
    <row r="46" spans="1:27" s="53" customFormat="1" ht="25" hidden="1" customHeight="1" x14ac:dyDescent="0.55000000000000004">
      <c r="A46" s="212" t="s">
        <v>2</v>
      </c>
      <c r="B46" s="213"/>
      <c r="C46" s="128" t="s">
        <v>1</v>
      </c>
      <c r="D46" s="103">
        <f t="shared" ref="D46:K47" si="30">D30+D32+D34+D36+D38+D40+D42+D44</f>
        <v>41802</v>
      </c>
      <c r="E46" s="126">
        <f t="shared" si="30"/>
        <v>51322</v>
      </c>
      <c r="F46" s="126">
        <f t="shared" si="30"/>
        <v>124663</v>
      </c>
      <c r="G46" s="126">
        <f t="shared" si="30"/>
        <v>32926</v>
      </c>
      <c r="H46" s="126">
        <f t="shared" si="30"/>
        <v>14518</v>
      </c>
      <c r="I46" s="126">
        <f t="shared" si="30"/>
        <v>4885</v>
      </c>
      <c r="J46" s="126">
        <f t="shared" si="30"/>
        <v>1697</v>
      </c>
      <c r="K46" s="127">
        <f t="shared" si="30"/>
        <v>34</v>
      </c>
      <c r="L46" s="127"/>
      <c r="M46" s="127"/>
      <c r="N46" s="127">
        <f t="shared" ref="N46:V46" si="31">N30+N32+N34+N36+N38+N40+N42+N44</f>
        <v>4</v>
      </c>
      <c r="O46" s="125">
        <f t="shared" si="31"/>
        <v>124</v>
      </c>
      <c r="P46" s="126">
        <f t="shared" si="31"/>
        <v>69</v>
      </c>
      <c r="Q46" s="126">
        <f t="shared" si="31"/>
        <v>154</v>
      </c>
      <c r="R46" s="124">
        <f t="shared" si="31"/>
        <v>160</v>
      </c>
      <c r="S46" s="125">
        <f t="shared" si="31"/>
        <v>344</v>
      </c>
      <c r="T46" s="124">
        <f t="shared" si="31"/>
        <v>271</v>
      </c>
      <c r="U46" s="123">
        <f t="shared" si="31"/>
        <v>110</v>
      </c>
      <c r="V46" s="122">
        <f t="shared" si="31"/>
        <v>5713</v>
      </c>
      <c r="W46" s="121">
        <f t="shared" si="26"/>
        <v>278796</v>
      </c>
      <c r="X46" s="103">
        <v>-98589</v>
      </c>
      <c r="Y46" s="102">
        <f t="shared" si="7"/>
        <v>-282.78611204089708</v>
      </c>
      <c r="Z46" s="52">
        <v>0</v>
      </c>
      <c r="AA46" s="51" t="e">
        <f t="shared" si="11"/>
        <v>#DIV/0!</v>
      </c>
    </row>
    <row r="47" spans="1:27" s="53" customFormat="1" ht="25" hidden="1" customHeight="1" thickBot="1" x14ac:dyDescent="0.6">
      <c r="A47" s="214"/>
      <c r="B47" s="215"/>
      <c r="C47" s="120" t="s">
        <v>0</v>
      </c>
      <c r="D47" s="101">
        <f t="shared" si="30"/>
        <v>43696</v>
      </c>
      <c r="E47" s="118">
        <f t="shared" si="30"/>
        <v>51920</v>
      </c>
      <c r="F47" s="118">
        <f t="shared" si="30"/>
        <v>125419</v>
      </c>
      <c r="G47" s="118">
        <f t="shared" si="30"/>
        <v>34378</v>
      </c>
      <c r="H47" s="118">
        <f t="shared" si="30"/>
        <v>15040</v>
      </c>
      <c r="I47" s="118">
        <f t="shared" si="30"/>
        <v>4888</v>
      </c>
      <c r="J47" s="118">
        <f t="shared" si="30"/>
        <v>1761</v>
      </c>
      <c r="K47" s="119">
        <f t="shared" si="30"/>
        <v>34</v>
      </c>
      <c r="L47" s="119"/>
      <c r="M47" s="119"/>
      <c r="N47" s="119">
        <f t="shared" ref="N47:V47" si="32">N31+N33+N35+N37+N39+N41+N43+N45</f>
        <v>-2</v>
      </c>
      <c r="O47" s="117">
        <f t="shared" si="32"/>
        <v>230</v>
      </c>
      <c r="P47" s="118">
        <f t="shared" si="32"/>
        <v>91</v>
      </c>
      <c r="Q47" s="118">
        <f t="shared" si="32"/>
        <v>1002</v>
      </c>
      <c r="R47" s="116">
        <f t="shared" si="32"/>
        <v>933</v>
      </c>
      <c r="S47" s="117">
        <f t="shared" si="32"/>
        <v>427</v>
      </c>
      <c r="T47" s="116">
        <f t="shared" si="32"/>
        <v>315</v>
      </c>
      <c r="U47" s="115">
        <f t="shared" si="32"/>
        <v>175</v>
      </c>
      <c r="V47" s="114">
        <f t="shared" si="32"/>
        <v>6027</v>
      </c>
      <c r="W47" s="113">
        <f t="shared" si="26"/>
        <v>286334</v>
      </c>
      <c r="X47" s="101">
        <v>-125272</v>
      </c>
      <c r="Y47" s="100">
        <f t="shared" si="7"/>
        <v>-228.56983204546907</v>
      </c>
      <c r="Z47" s="50">
        <v>0</v>
      </c>
      <c r="AA47" s="49" t="e">
        <f t="shared" si="11"/>
        <v>#DIV/0!</v>
      </c>
    </row>
    <row r="48" spans="1:27" s="53" customFormat="1" ht="25" hidden="1" customHeight="1" x14ac:dyDescent="0.55000000000000004">
      <c r="A48" s="216" t="s">
        <v>16</v>
      </c>
      <c r="B48" s="211" t="s">
        <v>15</v>
      </c>
      <c r="C48" s="112" t="s">
        <v>14</v>
      </c>
      <c r="D48" s="111">
        <v>348</v>
      </c>
      <c r="E48" s="109">
        <v>54</v>
      </c>
      <c r="F48" s="109">
        <v>20</v>
      </c>
      <c r="G48" s="109">
        <v>10</v>
      </c>
      <c r="H48" s="109">
        <v>5</v>
      </c>
      <c r="I48" s="109">
        <v>0</v>
      </c>
      <c r="J48" s="109">
        <v>4</v>
      </c>
      <c r="K48" s="110">
        <v>39</v>
      </c>
      <c r="L48" s="110"/>
      <c r="M48" s="110"/>
      <c r="N48" s="110">
        <v>39</v>
      </c>
      <c r="O48" s="108">
        <v>25</v>
      </c>
      <c r="P48" s="109">
        <v>9</v>
      </c>
      <c r="Q48" s="109">
        <v>132</v>
      </c>
      <c r="R48" s="107">
        <v>77</v>
      </c>
      <c r="S48" s="108">
        <v>74</v>
      </c>
      <c r="T48" s="107">
        <v>7</v>
      </c>
      <c r="U48" s="106">
        <v>12</v>
      </c>
      <c r="V48" s="105">
        <v>270</v>
      </c>
      <c r="W48" s="104">
        <f t="shared" si="26"/>
        <v>1125</v>
      </c>
      <c r="X48" s="99">
        <v>1125</v>
      </c>
      <c r="Y48" s="98">
        <f t="shared" si="7"/>
        <v>100</v>
      </c>
      <c r="Z48" s="52">
        <v>0</v>
      </c>
      <c r="AA48" s="51" t="e">
        <f t="shared" si="11"/>
        <v>#DIV/0!</v>
      </c>
    </row>
    <row r="49" spans="1:27" s="53" customFormat="1" ht="25" hidden="1" customHeight="1" x14ac:dyDescent="0.55000000000000004">
      <c r="A49" s="217"/>
      <c r="B49" s="203"/>
      <c r="C49" s="88" t="s">
        <v>13</v>
      </c>
      <c r="D49" s="87">
        <v>928</v>
      </c>
      <c r="E49" s="85">
        <v>65</v>
      </c>
      <c r="F49" s="85">
        <v>33</v>
      </c>
      <c r="G49" s="85">
        <v>10</v>
      </c>
      <c r="H49" s="85">
        <v>5</v>
      </c>
      <c r="I49" s="85">
        <v>0</v>
      </c>
      <c r="J49" s="85">
        <v>4</v>
      </c>
      <c r="K49" s="86">
        <v>39</v>
      </c>
      <c r="L49" s="86"/>
      <c r="M49" s="86"/>
      <c r="N49" s="86">
        <v>39</v>
      </c>
      <c r="O49" s="84">
        <v>26</v>
      </c>
      <c r="P49" s="85">
        <v>9</v>
      </c>
      <c r="Q49" s="85">
        <v>941</v>
      </c>
      <c r="R49" s="83">
        <v>801</v>
      </c>
      <c r="S49" s="84">
        <v>107</v>
      </c>
      <c r="T49" s="83">
        <v>7</v>
      </c>
      <c r="U49" s="82">
        <v>63</v>
      </c>
      <c r="V49" s="81">
        <v>338</v>
      </c>
      <c r="W49" s="80">
        <f t="shared" si="26"/>
        <v>3415</v>
      </c>
      <c r="X49" s="50">
        <v>3415</v>
      </c>
      <c r="Y49" s="49">
        <f t="shared" si="7"/>
        <v>100</v>
      </c>
      <c r="Z49" s="50">
        <v>0</v>
      </c>
      <c r="AA49" s="49" t="e">
        <f t="shared" si="11"/>
        <v>#DIV/0!</v>
      </c>
    </row>
    <row r="50" spans="1:27" s="53" customFormat="1" ht="25" hidden="1" customHeight="1" x14ac:dyDescent="0.55000000000000004">
      <c r="A50" s="217"/>
      <c r="B50" s="203" t="s">
        <v>12</v>
      </c>
      <c r="C50" s="79" t="s">
        <v>1</v>
      </c>
      <c r="D50" s="78">
        <v>2111</v>
      </c>
      <c r="E50" s="76">
        <v>311</v>
      </c>
      <c r="F50" s="76">
        <v>23</v>
      </c>
      <c r="G50" s="76">
        <v>32</v>
      </c>
      <c r="H50" s="76">
        <v>14</v>
      </c>
      <c r="I50" s="76">
        <v>74</v>
      </c>
      <c r="J50" s="76">
        <v>18</v>
      </c>
      <c r="K50" s="77">
        <v>0</v>
      </c>
      <c r="L50" s="77"/>
      <c r="M50" s="77"/>
      <c r="N50" s="77">
        <v>0</v>
      </c>
      <c r="O50" s="75">
        <v>10</v>
      </c>
      <c r="P50" s="76">
        <v>46</v>
      </c>
      <c r="Q50" s="76">
        <v>6</v>
      </c>
      <c r="R50" s="74">
        <v>107</v>
      </c>
      <c r="S50" s="75">
        <v>134</v>
      </c>
      <c r="T50" s="74">
        <v>222</v>
      </c>
      <c r="U50" s="73">
        <v>56</v>
      </c>
      <c r="V50" s="72">
        <v>1177</v>
      </c>
      <c r="W50" s="71">
        <f t="shared" si="26"/>
        <v>4341</v>
      </c>
      <c r="X50" s="48">
        <v>4341</v>
      </c>
      <c r="Y50" s="47">
        <f t="shared" si="7"/>
        <v>100</v>
      </c>
      <c r="Z50" s="48">
        <v>1</v>
      </c>
      <c r="AA50" s="47">
        <f t="shared" si="11"/>
        <v>10000</v>
      </c>
    </row>
    <row r="51" spans="1:27" s="53" customFormat="1" ht="25" hidden="1" customHeight="1" x14ac:dyDescent="0.55000000000000004">
      <c r="A51" s="217"/>
      <c r="B51" s="203"/>
      <c r="C51" s="26" t="s">
        <v>0</v>
      </c>
      <c r="D51" s="25">
        <v>2209</v>
      </c>
      <c r="E51" s="23">
        <v>556</v>
      </c>
      <c r="F51" s="23">
        <v>30</v>
      </c>
      <c r="G51" s="23">
        <v>42</v>
      </c>
      <c r="H51" s="23">
        <v>22</v>
      </c>
      <c r="I51" s="23">
        <v>75</v>
      </c>
      <c r="J51" s="23">
        <v>23</v>
      </c>
      <c r="K51" s="24">
        <v>0</v>
      </c>
      <c r="L51" s="24"/>
      <c r="M51" s="24"/>
      <c r="N51" s="24">
        <v>0</v>
      </c>
      <c r="O51" s="22">
        <v>10</v>
      </c>
      <c r="P51" s="23">
        <v>48</v>
      </c>
      <c r="Q51" s="23">
        <v>6</v>
      </c>
      <c r="R51" s="21">
        <v>156</v>
      </c>
      <c r="S51" s="22">
        <v>138</v>
      </c>
      <c r="T51" s="21">
        <v>245</v>
      </c>
      <c r="U51" s="20">
        <v>62</v>
      </c>
      <c r="V51" s="19">
        <v>1211</v>
      </c>
      <c r="W51" s="18">
        <f t="shared" si="26"/>
        <v>4833</v>
      </c>
      <c r="X51" s="46">
        <v>4833</v>
      </c>
      <c r="Y51" s="34">
        <f t="shared" si="7"/>
        <v>100</v>
      </c>
      <c r="Z51" s="46">
        <v>2</v>
      </c>
      <c r="AA51" s="34">
        <f t="shared" si="11"/>
        <v>5000</v>
      </c>
    </row>
    <row r="52" spans="1:27" s="53" customFormat="1" ht="25" hidden="1" customHeight="1" x14ac:dyDescent="0.55000000000000004">
      <c r="A52" s="217"/>
      <c r="B52" s="203" t="s">
        <v>11</v>
      </c>
      <c r="C52" s="97" t="s">
        <v>1</v>
      </c>
      <c r="D52" s="96">
        <v>12076</v>
      </c>
      <c r="E52" s="94">
        <v>33017</v>
      </c>
      <c r="F52" s="94">
        <v>70000</v>
      </c>
      <c r="G52" s="94">
        <v>21411</v>
      </c>
      <c r="H52" s="94">
        <v>8097</v>
      </c>
      <c r="I52" s="94">
        <v>4408</v>
      </c>
      <c r="J52" s="94">
        <v>656</v>
      </c>
      <c r="K52" s="95">
        <v>0</v>
      </c>
      <c r="L52" s="95"/>
      <c r="M52" s="95"/>
      <c r="N52" s="95">
        <v>0</v>
      </c>
      <c r="O52" s="93">
        <v>97</v>
      </c>
      <c r="P52" s="94">
        <v>11</v>
      </c>
      <c r="Q52" s="94">
        <v>5</v>
      </c>
      <c r="R52" s="92">
        <v>2</v>
      </c>
      <c r="S52" s="93">
        <v>284</v>
      </c>
      <c r="T52" s="92">
        <v>41</v>
      </c>
      <c r="U52" s="91">
        <v>76</v>
      </c>
      <c r="V52" s="90">
        <v>1379</v>
      </c>
      <c r="W52" s="89">
        <f t="shared" si="26"/>
        <v>151560</v>
      </c>
      <c r="X52" s="52">
        <v>151560</v>
      </c>
      <c r="Y52" s="51">
        <f t="shared" si="7"/>
        <v>100</v>
      </c>
      <c r="Z52" s="103">
        <f>Z30+Z32+Z34+Z36+Z38+Z40+Z42+Z44+Z46+Z48+Z50</f>
        <v>194999</v>
      </c>
      <c r="AA52" s="102">
        <f t="shared" si="11"/>
        <v>5.1282314268278291E-2</v>
      </c>
    </row>
    <row r="53" spans="1:27" s="53" customFormat="1" ht="25" hidden="1" customHeight="1" thickBot="1" x14ac:dyDescent="0.6">
      <c r="A53" s="217"/>
      <c r="B53" s="203"/>
      <c r="C53" s="88" t="s">
        <v>0</v>
      </c>
      <c r="D53" s="87">
        <v>12426</v>
      </c>
      <c r="E53" s="85">
        <v>33473</v>
      </c>
      <c r="F53" s="85">
        <v>70226</v>
      </c>
      <c r="G53" s="85">
        <v>22540</v>
      </c>
      <c r="H53" s="85">
        <v>8422</v>
      </c>
      <c r="I53" s="85">
        <v>4410</v>
      </c>
      <c r="J53" s="85">
        <v>697</v>
      </c>
      <c r="K53" s="86">
        <v>0</v>
      </c>
      <c r="L53" s="86"/>
      <c r="M53" s="86"/>
      <c r="N53" s="86">
        <v>0</v>
      </c>
      <c r="O53" s="84">
        <v>201</v>
      </c>
      <c r="P53" s="85">
        <v>15</v>
      </c>
      <c r="Q53" s="85">
        <v>5</v>
      </c>
      <c r="R53" s="83">
        <v>2</v>
      </c>
      <c r="S53" s="84">
        <v>322</v>
      </c>
      <c r="T53" s="83">
        <v>58</v>
      </c>
      <c r="U53" s="82">
        <v>79</v>
      </c>
      <c r="V53" s="81">
        <v>1388</v>
      </c>
      <c r="W53" s="80">
        <f t="shared" si="26"/>
        <v>154264</v>
      </c>
      <c r="X53" s="50">
        <v>154264</v>
      </c>
      <c r="Y53" s="49">
        <f t="shared" si="7"/>
        <v>100</v>
      </c>
      <c r="Z53" s="101">
        <f>Z31+Z33+Z35+Z37+Z39+Z41+Z43+Z45+Z47+Z49+Z51</f>
        <v>202589</v>
      </c>
      <c r="AA53" s="100">
        <f t="shared" si="11"/>
        <v>4.9361021575702532E-2</v>
      </c>
    </row>
    <row r="54" spans="1:27" s="53" customFormat="1" ht="25" hidden="1" customHeight="1" x14ac:dyDescent="0.55000000000000004">
      <c r="A54" s="217"/>
      <c r="B54" s="203" t="s">
        <v>10</v>
      </c>
      <c r="C54" s="79" t="s">
        <v>1</v>
      </c>
      <c r="D54" s="78">
        <v>7366</v>
      </c>
      <c r="E54" s="76">
        <v>5063</v>
      </c>
      <c r="F54" s="76">
        <v>5959</v>
      </c>
      <c r="G54" s="76">
        <v>6908</v>
      </c>
      <c r="H54" s="76">
        <v>306</v>
      </c>
      <c r="I54" s="76">
        <v>28</v>
      </c>
      <c r="J54" s="76">
        <v>61</v>
      </c>
      <c r="K54" s="77">
        <v>0</v>
      </c>
      <c r="L54" s="77"/>
      <c r="M54" s="77"/>
      <c r="N54" s="77">
        <v>0</v>
      </c>
      <c r="O54" s="75">
        <v>2</v>
      </c>
      <c r="P54" s="76">
        <v>1</v>
      </c>
      <c r="Q54" s="76">
        <v>0</v>
      </c>
      <c r="R54" s="74">
        <v>4</v>
      </c>
      <c r="S54" s="75">
        <v>0</v>
      </c>
      <c r="T54" s="74">
        <v>0</v>
      </c>
      <c r="U54" s="73">
        <v>0</v>
      </c>
      <c r="V54" s="72">
        <v>44</v>
      </c>
      <c r="W54" s="71">
        <f t="shared" si="26"/>
        <v>25742</v>
      </c>
      <c r="X54" s="48">
        <v>25742</v>
      </c>
      <c r="Y54" s="47">
        <f t="shared" si="7"/>
        <v>100</v>
      </c>
      <c r="Z54" s="99">
        <f t="shared" ref="Z54:Z65" si="33">Z7+Z30</f>
        <v>2234</v>
      </c>
      <c r="AA54" s="98">
        <f t="shared" si="11"/>
        <v>4.476275738585497</v>
      </c>
    </row>
    <row r="55" spans="1:27" s="53" customFormat="1" ht="25" hidden="1" customHeight="1" x14ac:dyDescent="0.55000000000000004">
      <c r="A55" s="217"/>
      <c r="B55" s="203"/>
      <c r="C55" s="26" t="s">
        <v>0</v>
      </c>
      <c r="D55" s="25">
        <v>7366</v>
      </c>
      <c r="E55" s="23">
        <v>5063</v>
      </c>
      <c r="F55" s="23">
        <v>5959</v>
      </c>
      <c r="G55" s="23">
        <v>6908</v>
      </c>
      <c r="H55" s="23">
        <v>306</v>
      </c>
      <c r="I55" s="23">
        <v>28</v>
      </c>
      <c r="J55" s="23">
        <v>61</v>
      </c>
      <c r="K55" s="24">
        <v>0</v>
      </c>
      <c r="L55" s="24"/>
      <c r="M55" s="24"/>
      <c r="N55" s="24">
        <v>0</v>
      </c>
      <c r="O55" s="22">
        <v>2</v>
      </c>
      <c r="P55" s="23">
        <v>1</v>
      </c>
      <c r="Q55" s="23">
        <v>0</v>
      </c>
      <c r="R55" s="21">
        <v>4</v>
      </c>
      <c r="S55" s="22">
        <v>0</v>
      </c>
      <c r="T55" s="21">
        <v>0</v>
      </c>
      <c r="U55" s="20">
        <v>0</v>
      </c>
      <c r="V55" s="19">
        <v>44</v>
      </c>
      <c r="W55" s="18">
        <f t="shared" si="26"/>
        <v>25742</v>
      </c>
      <c r="X55" s="46">
        <v>25742</v>
      </c>
      <c r="Y55" s="34">
        <f t="shared" si="7"/>
        <v>100</v>
      </c>
      <c r="Z55" s="50">
        <f t="shared" si="33"/>
        <v>9820</v>
      </c>
      <c r="AA55" s="49">
        <f t="shared" si="11"/>
        <v>1.0183299389002036</v>
      </c>
    </row>
    <row r="56" spans="1:27" s="53" customFormat="1" ht="25" hidden="1" customHeight="1" x14ac:dyDescent="0.55000000000000004">
      <c r="A56" s="217"/>
      <c r="B56" s="203" t="s">
        <v>8</v>
      </c>
      <c r="C56" s="97" t="s">
        <v>1</v>
      </c>
      <c r="D56" s="96">
        <v>11046</v>
      </c>
      <c r="E56" s="94">
        <v>5904</v>
      </c>
      <c r="F56" s="94">
        <v>29228</v>
      </c>
      <c r="G56" s="94">
        <v>4406</v>
      </c>
      <c r="H56" s="94">
        <v>2527</v>
      </c>
      <c r="I56" s="94">
        <v>33</v>
      </c>
      <c r="J56" s="94">
        <v>76</v>
      </c>
      <c r="K56" s="95">
        <v>0</v>
      </c>
      <c r="L56" s="95"/>
      <c r="M56" s="95"/>
      <c r="N56" s="95">
        <v>0</v>
      </c>
      <c r="O56" s="93">
        <v>3</v>
      </c>
      <c r="P56" s="94">
        <v>17</v>
      </c>
      <c r="Q56" s="94">
        <v>38</v>
      </c>
      <c r="R56" s="92">
        <v>0</v>
      </c>
      <c r="S56" s="93">
        <v>89</v>
      </c>
      <c r="T56" s="92">
        <v>11</v>
      </c>
      <c r="U56" s="91">
        <v>19</v>
      </c>
      <c r="V56" s="90">
        <v>2817</v>
      </c>
      <c r="W56" s="89">
        <f t="shared" si="26"/>
        <v>56214</v>
      </c>
      <c r="X56" s="52">
        <v>56214</v>
      </c>
      <c r="Y56" s="51">
        <f t="shared" si="7"/>
        <v>100</v>
      </c>
      <c r="Z56" s="48">
        <f t="shared" si="33"/>
        <v>12730</v>
      </c>
      <c r="AA56" s="47">
        <f t="shared" si="11"/>
        <v>0.78554595443833464</v>
      </c>
    </row>
    <row r="57" spans="1:27" s="53" customFormat="1" ht="25" hidden="1" customHeight="1" x14ac:dyDescent="0.55000000000000004">
      <c r="A57" s="217"/>
      <c r="B57" s="203"/>
      <c r="C57" s="88" t="s">
        <v>0</v>
      </c>
      <c r="D57" s="87">
        <v>11650</v>
      </c>
      <c r="E57" s="85">
        <v>6006</v>
      </c>
      <c r="F57" s="85">
        <v>29563</v>
      </c>
      <c r="G57" s="85">
        <v>4715</v>
      </c>
      <c r="H57" s="85">
        <v>2718</v>
      </c>
      <c r="I57" s="85">
        <v>33</v>
      </c>
      <c r="J57" s="85">
        <v>96</v>
      </c>
      <c r="K57" s="86">
        <v>0</v>
      </c>
      <c r="L57" s="86"/>
      <c r="M57" s="86"/>
      <c r="N57" s="86">
        <v>0</v>
      </c>
      <c r="O57" s="84">
        <v>5</v>
      </c>
      <c r="P57" s="85">
        <v>33</v>
      </c>
      <c r="Q57" s="85">
        <v>82</v>
      </c>
      <c r="R57" s="83">
        <v>0</v>
      </c>
      <c r="S57" s="84">
        <v>112</v>
      </c>
      <c r="T57" s="83">
        <v>11</v>
      </c>
      <c r="U57" s="82">
        <v>26</v>
      </c>
      <c r="V57" s="81">
        <v>3042</v>
      </c>
      <c r="W57" s="80">
        <f t="shared" si="26"/>
        <v>58092</v>
      </c>
      <c r="X57" s="50">
        <v>58092</v>
      </c>
      <c r="Y57" s="49">
        <f t="shared" si="7"/>
        <v>100</v>
      </c>
      <c r="Z57" s="46">
        <f t="shared" si="33"/>
        <v>118856</v>
      </c>
      <c r="AA57" s="34">
        <f t="shared" si="11"/>
        <v>8.4135424379080573E-2</v>
      </c>
    </row>
    <row r="58" spans="1:27" s="53" customFormat="1" ht="25" hidden="1" customHeight="1" x14ac:dyDescent="0.55000000000000004">
      <c r="A58" s="217"/>
      <c r="B58" s="203" t="s">
        <v>7</v>
      </c>
      <c r="C58" s="79" t="s">
        <v>1</v>
      </c>
      <c r="D58" s="78">
        <v>9022</v>
      </c>
      <c r="E58" s="76">
        <v>8643</v>
      </c>
      <c r="F58" s="76">
        <v>19509</v>
      </c>
      <c r="G58" s="76">
        <v>173</v>
      </c>
      <c r="H58" s="76">
        <v>3669</v>
      </c>
      <c r="I58" s="76">
        <v>458</v>
      </c>
      <c r="J58" s="76">
        <v>1004</v>
      </c>
      <c r="K58" s="77">
        <v>4</v>
      </c>
      <c r="L58" s="77"/>
      <c r="M58" s="77"/>
      <c r="N58" s="77">
        <v>4</v>
      </c>
      <c r="O58" s="75">
        <v>0</v>
      </c>
      <c r="P58" s="76">
        <v>8</v>
      </c>
      <c r="Q58" s="76">
        <v>0</v>
      </c>
      <c r="R58" s="74">
        <v>2</v>
      </c>
      <c r="S58" s="75">
        <v>10</v>
      </c>
      <c r="T58" s="74">
        <v>2</v>
      </c>
      <c r="U58" s="73">
        <v>9</v>
      </c>
      <c r="V58" s="72">
        <v>393</v>
      </c>
      <c r="W58" s="71">
        <f t="shared" si="26"/>
        <v>42910</v>
      </c>
      <c r="X58" s="48">
        <v>42910</v>
      </c>
      <c r="Y58" s="47">
        <f t="shared" si="7"/>
        <v>100</v>
      </c>
      <c r="Z58" s="52">
        <f t="shared" si="33"/>
        <v>218317</v>
      </c>
      <c r="AA58" s="51">
        <f t="shared" si="11"/>
        <v>4.5804953347655011E-2</v>
      </c>
    </row>
    <row r="59" spans="1:27" s="53" customFormat="1" ht="25" hidden="1" customHeight="1" x14ac:dyDescent="0.55000000000000004">
      <c r="A59" s="217"/>
      <c r="B59" s="203"/>
      <c r="C59" s="26" t="s">
        <v>0</v>
      </c>
      <c r="D59" s="25">
        <v>9304</v>
      </c>
      <c r="E59" s="23">
        <v>8643</v>
      </c>
      <c r="F59" s="23">
        <v>19742</v>
      </c>
      <c r="G59" s="23">
        <v>180</v>
      </c>
      <c r="H59" s="23">
        <v>3669</v>
      </c>
      <c r="I59" s="23">
        <v>458</v>
      </c>
      <c r="J59" s="23">
        <v>1004</v>
      </c>
      <c r="K59" s="24">
        <v>4</v>
      </c>
      <c r="L59" s="24"/>
      <c r="M59" s="24"/>
      <c r="N59" s="24">
        <v>4</v>
      </c>
      <c r="O59" s="22">
        <v>0</v>
      </c>
      <c r="P59" s="23">
        <v>15</v>
      </c>
      <c r="Q59" s="23">
        <v>0</v>
      </c>
      <c r="R59" s="21">
        <v>2</v>
      </c>
      <c r="S59" s="22">
        <v>16</v>
      </c>
      <c r="T59" s="21">
        <v>6</v>
      </c>
      <c r="U59" s="20">
        <v>9</v>
      </c>
      <c r="V59" s="19">
        <v>393</v>
      </c>
      <c r="W59" s="18">
        <f t="shared" si="26"/>
        <v>43449</v>
      </c>
      <c r="X59" s="46">
        <v>43449</v>
      </c>
      <c r="Y59" s="34">
        <f t="shared" si="7"/>
        <v>100</v>
      </c>
      <c r="Z59" s="50">
        <f t="shared" si="33"/>
        <v>119707</v>
      </c>
      <c r="AA59" s="49">
        <f t="shared" si="11"/>
        <v>8.3537303582914946E-2</v>
      </c>
    </row>
    <row r="60" spans="1:27" s="53" customFormat="1" ht="25" hidden="1" customHeight="1" x14ac:dyDescent="0.55000000000000004">
      <c r="A60" s="217"/>
      <c r="B60" s="203" t="s">
        <v>6</v>
      </c>
      <c r="C60" s="97" t="s">
        <v>1</v>
      </c>
      <c r="D60" s="96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5">
        <v>0</v>
      </c>
      <c r="L60" s="95"/>
      <c r="M60" s="95"/>
      <c r="N60" s="95">
        <v>0</v>
      </c>
      <c r="O60" s="93">
        <v>0</v>
      </c>
      <c r="P60" s="94">
        <v>0</v>
      </c>
      <c r="Q60" s="94">
        <v>0</v>
      </c>
      <c r="R60" s="92">
        <v>0</v>
      </c>
      <c r="S60" s="93">
        <v>0</v>
      </c>
      <c r="T60" s="92">
        <v>0</v>
      </c>
      <c r="U60" s="91">
        <v>0</v>
      </c>
      <c r="V60" s="90">
        <v>0</v>
      </c>
      <c r="W60" s="89">
        <v>0</v>
      </c>
      <c r="X60" s="52">
        <v>0</v>
      </c>
      <c r="Y60" s="51" t="e">
        <f t="shared" si="7"/>
        <v>#DIV/0!</v>
      </c>
      <c r="Z60" s="48">
        <f t="shared" si="33"/>
        <v>31113</v>
      </c>
      <c r="AA60" s="47" t="e">
        <f t="shared" si="11"/>
        <v>#DIV/0!</v>
      </c>
    </row>
    <row r="61" spans="1:27" s="53" customFormat="1" ht="25" hidden="1" customHeight="1" x14ac:dyDescent="0.55000000000000004">
      <c r="A61" s="217"/>
      <c r="B61" s="203"/>
      <c r="C61" s="88" t="s">
        <v>0</v>
      </c>
      <c r="D61" s="87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6">
        <v>0</v>
      </c>
      <c r="L61" s="86"/>
      <c r="M61" s="86"/>
      <c r="N61" s="86">
        <v>0</v>
      </c>
      <c r="O61" s="84">
        <v>0</v>
      </c>
      <c r="P61" s="85">
        <v>0</v>
      </c>
      <c r="Q61" s="85">
        <v>0</v>
      </c>
      <c r="R61" s="83">
        <v>0</v>
      </c>
      <c r="S61" s="84">
        <v>0</v>
      </c>
      <c r="T61" s="83">
        <v>0</v>
      </c>
      <c r="U61" s="82">
        <v>0</v>
      </c>
      <c r="V61" s="81">
        <v>0</v>
      </c>
      <c r="W61" s="80">
        <f>SUM(D61:V61)</f>
        <v>0</v>
      </c>
      <c r="X61" s="50">
        <v>0</v>
      </c>
      <c r="Y61" s="49" t="e">
        <f t="shared" si="7"/>
        <v>#DIV/0!</v>
      </c>
      <c r="Z61" s="46">
        <f t="shared" si="33"/>
        <v>16194</v>
      </c>
      <c r="AA61" s="34" t="e">
        <f t="shared" si="11"/>
        <v>#DIV/0!</v>
      </c>
    </row>
    <row r="62" spans="1:27" s="53" customFormat="1" ht="25" hidden="1" customHeight="1" x14ac:dyDescent="0.55000000000000004">
      <c r="A62" s="217"/>
      <c r="B62" s="203" t="s">
        <v>3</v>
      </c>
      <c r="C62" s="79" t="s">
        <v>1</v>
      </c>
      <c r="D62" s="78">
        <v>4</v>
      </c>
      <c r="E62" s="76">
        <v>2</v>
      </c>
      <c r="F62" s="76">
        <v>0</v>
      </c>
      <c r="G62" s="76">
        <v>2</v>
      </c>
      <c r="H62" s="76">
        <v>0</v>
      </c>
      <c r="I62" s="76">
        <v>0</v>
      </c>
      <c r="J62" s="76">
        <v>0</v>
      </c>
      <c r="K62" s="77">
        <v>0</v>
      </c>
      <c r="L62" s="77"/>
      <c r="M62" s="77"/>
      <c r="N62" s="77">
        <v>0</v>
      </c>
      <c r="O62" s="75">
        <v>0</v>
      </c>
      <c r="P62" s="76">
        <v>0</v>
      </c>
      <c r="Q62" s="76">
        <v>0</v>
      </c>
      <c r="R62" s="74">
        <v>0</v>
      </c>
      <c r="S62" s="75">
        <v>3</v>
      </c>
      <c r="T62" s="74">
        <v>0</v>
      </c>
      <c r="U62" s="73">
        <v>0</v>
      </c>
      <c r="V62" s="72">
        <v>5</v>
      </c>
      <c r="W62" s="71">
        <f>SUM(D62:V62)</f>
        <v>16</v>
      </c>
      <c r="X62" s="48">
        <v>16</v>
      </c>
      <c r="Y62" s="47">
        <f t="shared" si="7"/>
        <v>100</v>
      </c>
      <c r="Z62" s="48">
        <f t="shared" si="33"/>
        <v>0</v>
      </c>
      <c r="AA62" s="47" t="e">
        <f t="shared" si="11"/>
        <v>#DIV/0!</v>
      </c>
    </row>
    <row r="63" spans="1:27" s="53" customFormat="1" ht="25" hidden="1" customHeight="1" x14ac:dyDescent="0.55000000000000004">
      <c r="A63" s="217"/>
      <c r="B63" s="203"/>
      <c r="C63" s="26" t="s">
        <v>0</v>
      </c>
      <c r="D63" s="25">
        <v>9</v>
      </c>
      <c r="E63" s="23">
        <v>3</v>
      </c>
      <c r="F63" s="23">
        <v>0</v>
      </c>
      <c r="G63" s="23">
        <v>2</v>
      </c>
      <c r="H63" s="23">
        <v>0</v>
      </c>
      <c r="I63" s="23">
        <v>0</v>
      </c>
      <c r="J63" s="23">
        <v>0</v>
      </c>
      <c r="K63" s="24">
        <v>0</v>
      </c>
      <c r="L63" s="24"/>
      <c r="M63" s="24"/>
      <c r="N63" s="24">
        <v>0</v>
      </c>
      <c r="O63" s="22">
        <v>0</v>
      </c>
      <c r="P63" s="23">
        <v>0</v>
      </c>
      <c r="Q63" s="23">
        <v>0</v>
      </c>
      <c r="R63" s="21">
        <v>0</v>
      </c>
      <c r="S63" s="22">
        <v>5</v>
      </c>
      <c r="T63" s="21">
        <v>0</v>
      </c>
      <c r="U63" s="20">
        <v>0</v>
      </c>
      <c r="V63" s="19">
        <v>5</v>
      </c>
      <c r="W63" s="18">
        <f>SUM(D63:V63)</f>
        <v>24</v>
      </c>
      <c r="X63" s="46">
        <v>24</v>
      </c>
      <c r="Y63" s="34">
        <f t="shared" si="7"/>
        <v>100</v>
      </c>
      <c r="Z63" s="46">
        <f t="shared" si="33"/>
        <v>52886</v>
      </c>
      <c r="AA63" s="34">
        <f t="shared" si="11"/>
        <v>0.18908595847672352</v>
      </c>
    </row>
    <row r="64" spans="1:27" s="53" customFormat="1" ht="25" hidden="1" customHeight="1" x14ac:dyDescent="0.55000000000000004">
      <c r="A64" s="218" t="s">
        <v>2</v>
      </c>
      <c r="B64" s="219"/>
      <c r="C64" s="70" t="s">
        <v>1</v>
      </c>
      <c r="D64" s="45">
        <f t="shared" ref="D64:K65" si="34">D48+D50+D52+D54+D56+D58+D60+D62</f>
        <v>41973</v>
      </c>
      <c r="E64" s="68">
        <f t="shared" si="34"/>
        <v>52994</v>
      </c>
      <c r="F64" s="68">
        <f t="shared" si="34"/>
        <v>124739</v>
      </c>
      <c r="G64" s="68">
        <f t="shared" si="34"/>
        <v>32942</v>
      </c>
      <c r="H64" s="68">
        <f t="shared" si="34"/>
        <v>14618</v>
      </c>
      <c r="I64" s="68">
        <f t="shared" si="34"/>
        <v>5001</v>
      </c>
      <c r="J64" s="68">
        <f t="shared" si="34"/>
        <v>1819</v>
      </c>
      <c r="K64" s="69">
        <f t="shared" si="34"/>
        <v>43</v>
      </c>
      <c r="L64" s="69"/>
      <c r="M64" s="69"/>
      <c r="N64" s="69">
        <f t="shared" ref="N64:W64" si="35">N48+N50+N52+N54+N56+N58+N60+N62</f>
        <v>43</v>
      </c>
      <c r="O64" s="67">
        <f t="shared" si="35"/>
        <v>137</v>
      </c>
      <c r="P64" s="68">
        <f t="shared" si="35"/>
        <v>92</v>
      </c>
      <c r="Q64" s="68">
        <f t="shared" si="35"/>
        <v>181</v>
      </c>
      <c r="R64" s="66">
        <f t="shared" si="35"/>
        <v>192</v>
      </c>
      <c r="S64" s="67">
        <f t="shared" si="35"/>
        <v>594</v>
      </c>
      <c r="T64" s="66">
        <f t="shared" si="35"/>
        <v>283</v>
      </c>
      <c r="U64" s="65">
        <f t="shared" si="35"/>
        <v>172</v>
      </c>
      <c r="V64" s="64">
        <f t="shared" si="35"/>
        <v>6085</v>
      </c>
      <c r="W64" s="63">
        <f t="shared" si="35"/>
        <v>281908</v>
      </c>
      <c r="X64" s="45">
        <v>281908</v>
      </c>
      <c r="Y64" s="44">
        <f t="shared" si="7"/>
        <v>100</v>
      </c>
      <c r="Z64" s="52">
        <f t="shared" si="33"/>
        <v>91853</v>
      </c>
      <c r="AA64" s="51">
        <f t="shared" si="11"/>
        <v>0.10886960687184959</v>
      </c>
    </row>
    <row r="65" spans="1:27" s="53" customFormat="1" ht="25" hidden="1" customHeight="1" thickBot="1" x14ac:dyDescent="0.6">
      <c r="A65" s="220"/>
      <c r="B65" s="221"/>
      <c r="C65" s="62" t="s">
        <v>0</v>
      </c>
      <c r="D65" s="61">
        <f t="shared" si="34"/>
        <v>43892</v>
      </c>
      <c r="E65" s="59">
        <f t="shared" si="34"/>
        <v>53809</v>
      </c>
      <c r="F65" s="59">
        <f t="shared" si="34"/>
        <v>125553</v>
      </c>
      <c r="G65" s="59">
        <f t="shared" si="34"/>
        <v>34397</v>
      </c>
      <c r="H65" s="59">
        <f t="shared" si="34"/>
        <v>15142</v>
      </c>
      <c r="I65" s="59">
        <f t="shared" si="34"/>
        <v>5004</v>
      </c>
      <c r="J65" s="59">
        <f t="shared" si="34"/>
        <v>1885</v>
      </c>
      <c r="K65" s="60">
        <f t="shared" si="34"/>
        <v>43</v>
      </c>
      <c r="L65" s="60"/>
      <c r="M65" s="60"/>
      <c r="N65" s="60">
        <f t="shared" ref="N65:W65" si="36">N49+N51+N53+N55+N57+N59+N61+N63</f>
        <v>43</v>
      </c>
      <c r="O65" s="58">
        <f t="shared" si="36"/>
        <v>244</v>
      </c>
      <c r="P65" s="59">
        <f t="shared" si="36"/>
        <v>121</v>
      </c>
      <c r="Q65" s="59">
        <f t="shared" si="36"/>
        <v>1034</v>
      </c>
      <c r="R65" s="57">
        <f t="shared" si="36"/>
        <v>965</v>
      </c>
      <c r="S65" s="58">
        <f t="shared" si="36"/>
        <v>700</v>
      </c>
      <c r="T65" s="57">
        <f t="shared" si="36"/>
        <v>327</v>
      </c>
      <c r="U65" s="56">
        <f t="shared" si="36"/>
        <v>239</v>
      </c>
      <c r="V65" s="55">
        <f t="shared" si="36"/>
        <v>6421</v>
      </c>
      <c r="W65" s="54">
        <f t="shared" si="36"/>
        <v>289819</v>
      </c>
      <c r="X65" s="43">
        <v>289819</v>
      </c>
      <c r="Y65" s="42">
        <f t="shared" si="7"/>
        <v>100</v>
      </c>
      <c r="Z65" s="50">
        <f t="shared" si="33"/>
        <v>74360</v>
      </c>
      <c r="AA65" s="49">
        <f t="shared" si="11"/>
        <v>0.13448090371167293</v>
      </c>
    </row>
  </sheetData>
  <mergeCells count="45">
    <mergeCell ref="A64:B65"/>
    <mergeCell ref="A46:B47"/>
    <mergeCell ref="A48:A63"/>
    <mergeCell ref="B48:B49"/>
    <mergeCell ref="B50:B51"/>
    <mergeCell ref="B52:B53"/>
    <mergeCell ref="B54:B55"/>
    <mergeCell ref="B56:B57"/>
    <mergeCell ref="B58:B59"/>
    <mergeCell ref="B60:B61"/>
    <mergeCell ref="B62:B63"/>
    <mergeCell ref="A28:B29"/>
    <mergeCell ref="A30:A45"/>
    <mergeCell ref="B30:B31"/>
    <mergeCell ref="B32:B33"/>
    <mergeCell ref="B34:B35"/>
    <mergeCell ref="B36:B37"/>
    <mergeCell ref="B38:B39"/>
    <mergeCell ref="B40:B41"/>
    <mergeCell ref="B42:B43"/>
    <mergeCell ref="B44:B45"/>
    <mergeCell ref="Z4:Z5"/>
    <mergeCell ref="AA4:AA5"/>
    <mergeCell ref="A6:A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S4:T4"/>
    <mergeCell ref="V4:V5"/>
    <mergeCell ref="W4:W5"/>
    <mergeCell ref="X4:X5"/>
    <mergeCell ref="Y4:Y5"/>
    <mergeCell ref="A1:N2"/>
    <mergeCell ref="A4:B5"/>
    <mergeCell ref="C4:C5"/>
    <mergeCell ref="D4:N4"/>
    <mergeCell ref="O4:R4"/>
  </mergeCells>
  <phoneticPr fontId="4"/>
  <printOptions horizontalCentered="1"/>
  <pageMargins left="0" right="0" top="0.47244094488188981" bottom="0.11811023622047245" header="0.51181102362204722" footer="0.19685039370078741"/>
  <pageSetup paperSize="9" scale="4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市町、国・地域別</vt:lpstr>
      <vt:lpstr>'市町、国・地域別'!Print_Area</vt:lpstr>
      <vt:lpstr>'市町、国・地域別'!Print_Titles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2023-02-17T07:08:02Z</dcterms:created>
  <dcterms:modified xsi:type="dcterms:W3CDTF">2023-02-17T07:35:08Z</dcterms:modified>
</cp:coreProperties>
</file>