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N\050 観光振興係（新）\●観光統計\01_管内市町観光入込調査・訪日外国人宿泊者数調査（報道発表あり）\観光入込調査客数・訪日外国人客数\R4年度\上期\02_集計作業\"/>
    </mc:Choice>
  </mc:AlternateContent>
  <bookViews>
    <workbookView minimized="1" xWindow="0" yWindow="0" windowWidth="28800" windowHeight="12210"/>
  </bookViews>
  <sheets>
    <sheet name="観光入込" sheetId="1" r:id="rId1"/>
  </sheets>
  <definedNames>
    <definedName name="_xlnm.Print_Area" localSheetId="0">観光入込!$B$1:$L$76</definedName>
    <definedName name="_xlnm.Print_Titles" localSheetId="0">観光入込!$1:$2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9" i="1" l="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K74" i="1" l="1"/>
  <c r="K73" i="1"/>
  <c r="K72" i="1"/>
  <c r="K71" i="1"/>
  <c r="K70" i="1"/>
  <c r="K69" i="1"/>
  <c r="S75" i="1" l="1"/>
  <c r="J75" i="1"/>
  <c r="J9" i="1" l="1"/>
  <c r="W45" i="1" l="1"/>
  <c r="W39" i="1" l="1"/>
  <c r="W33" i="1" l="1"/>
  <c r="W3" i="1" l="1"/>
  <c r="M77" i="1"/>
  <c r="N77" i="1"/>
  <c r="O77" i="1"/>
  <c r="P77" i="1"/>
  <c r="Q77" i="1"/>
  <c r="R77" i="1"/>
  <c r="W68" i="1" l="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W37" i="1"/>
  <c r="W36" i="1"/>
  <c r="W35" i="1"/>
  <c r="W34" i="1"/>
  <c r="W32" i="1"/>
  <c r="W31" i="1"/>
  <c r="W30" i="1"/>
  <c r="W29" i="1"/>
  <c r="W28" i="1"/>
  <c r="W27" i="1"/>
  <c r="W26" i="1"/>
  <c r="W25" i="1"/>
  <c r="W24" i="1"/>
  <c r="W23" i="1"/>
  <c r="W22" i="1"/>
  <c r="W21" i="1"/>
  <c r="W20" i="1"/>
  <c r="W19" i="1"/>
  <c r="W18" i="1"/>
  <c r="W17" i="1"/>
  <c r="W16" i="1"/>
  <c r="W15" i="1"/>
  <c r="W14" i="1"/>
  <c r="W13" i="1"/>
  <c r="W12" i="1"/>
  <c r="W11" i="1"/>
  <c r="W10" i="1"/>
  <c r="W9" i="1"/>
  <c r="W5" i="1"/>
  <c r="W4" i="1"/>
  <c r="W8" i="1"/>
  <c r="W7" i="1"/>
  <c r="W6" i="1"/>
  <c r="W69" i="1" l="1"/>
  <c r="W73" i="1"/>
  <c r="W74" i="1"/>
  <c r="W70" i="1"/>
  <c r="W72" i="1"/>
  <c r="W71" i="1"/>
  <c r="X92" i="1"/>
  <c r="X93" i="1"/>
  <c r="X94" i="1"/>
  <c r="X95" i="1"/>
  <c r="X96" i="1"/>
  <c r="X91" i="1"/>
  <c r="W92" i="1" l="1"/>
  <c r="W93" i="1"/>
  <c r="W94" i="1"/>
  <c r="W95" i="1"/>
  <c r="W96" i="1"/>
  <c r="W91" i="1"/>
  <c r="J8" i="1"/>
  <c r="V8" i="1" l="1"/>
  <c r="R71" i="1" l="1"/>
  <c r="AC82" i="1" l="1"/>
  <c r="AC83" i="1"/>
  <c r="AC84" i="1"/>
  <c r="AC85" i="1"/>
  <c r="AC86" i="1"/>
  <c r="AC81" i="1"/>
  <c r="R74" i="1" l="1"/>
  <c r="Q74" i="1"/>
  <c r="P74" i="1"/>
  <c r="O74" i="1"/>
  <c r="N74" i="1"/>
  <c r="M74" i="1"/>
  <c r="R73" i="1"/>
  <c r="Q73" i="1"/>
  <c r="P73" i="1"/>
  <c r="O73" i="1"/>
  <c r="N73" i="1"/>
  <c r="M73" i="1"/>
  <c r="R72" i="1"/>
  <c r="Q72" i="1"/>
  <c r="P72" i="1"/>
  <c r="O72" i="1"/>
  <c r="N72" i="1"/>
  <c r="M72" i="1"/>
  <c r="Q71" i="1"/>
  <c r="P71" i="1"/>
  <c r="O71" i="1"/>
  <c r="N71" i="1"/>
  <c r="M71" i="1"/>
  <c r="R70" i="1"/>
  <c r="Q70" i="1"/>
  <c r="P70" i="1"/>
  <c r="O70" i="1"/>
  <c r="N70" i="1"/>
  <c r="M70" i="1"/>
  <c r="R69" i="1"/>
  <c r="Q69" i="1"/>
  <c r="P69" i="1"/>
  <c r="O69" i="1"/>
  <c r="N69" i="1"/>
  <c r="M69" i="1"/>
  <c r="I74" i="1"/>
  <c r="H74" i="1"/>
  <c r="G74" i="1"/>
  <c r="F74" i="1"/>
  <c r="E74" i="1"/>
  <c r="D74" i="1"/>
  <c r="I73" i="1"/>
  <c r="H73" i="1"/>
  <c r="G73" i="1"/>
  <c r="F73" i="1"/>
  <c r="E73" i="1"/>
  <c r="D73" i="1"/>
  <c r="I72" i="1"/>
  <c r="H72" i="1"/>
  <c r="G72" i="1"/>
  <c r="F72" i="1"/>
  <c r="E72" i="1"/>
  <c r="D72" i="1"/>
  <c r="I71" i="1"/>
  <c r="H71" i="1"/>
  <c r="G71" i="1"/>
  <c r="F71" i="1"/>
  <c r="E71" i="1"/>
  <c r="D71" i="1"/>
  <c r="I70" i="1"/>
  <c r="H70" i="1"/>
  <c r="G70" i="1"/>
  <c r="F70" i="1"/>
  <c r="E70" i="1"/>
  <c r="D70" i="1"/>
  <c r="I69" i="1"/>
  <c r="H69" i="1"/>
  <c r="G69" i="1"/>
  <c r="F69" i="1"/>
  <c r="E69" i="1"/>
  <c r="D69" i="1"/>
  <c r="V73" i="1" l="1"/>
  <c r="V72" i="1"/>
  <c r="X72" i="1" s="1"/>
  <c r="V71" i="1"/>
  <c r="V70" i="1"/>
  <c r="V69" i="1"/>
  <c r="X69" i="1" s="1"/>
  <c r="J70" i="1"/>
  <c r="V3" i="1"/>
  <c r="S3" i="1"/>
  <c r="J3" i="1" l="1"/>
  <c r="J65" i="1" l="1"/>
  <c r="L65" i="1" s="1"/>
  <c r="X54" i="1"/>
  <c r="X53" i="1"/>
  <c r="X48" i="1"/>
  <c r="X42" i="1"/>
  <c r="J41" i="1"/>
  <c r="L41" i="1" s="1"/>
  <c r="J17" i="1"/>
  <c r="L17" i="1" s="1"/>
  <c r="V6" i="1"/>
  <c r="X6" i="1" s="1"/>
  <c r="S60" i="1"/>
  <c r="U60" i="1" s="1"/>
  <c r="V4" i="1"/>
  <c r="X4" i="1" s="1"/>
  <c r="X3" i="1"/>
  <c r="E76" i="1"/>
  <c r="F76" i="1"/>
  <c r="G76" i="1"/>
  <c r="H76" i="1"/>
  <c r="I76" i="1"/>
  <c r="J62" i="1"/>
  <c r="L62" i="1" s="1"/>
  <c r="J58" i="1"/>
  <c r="L58" i="1" s="1"/>
  <c r="J57" i="1"/>
  <c r="L57" i="1" s="1"/>
  <c r="J56" i="1"/>
  <c r="L56" i="1" s="1"/>
  <c r="J55" i="1"/>
  <c r="L55" i="1" s="1"/>
  <c r="J54" i="1"/>
  <c r="L54" i="1" s="1"/>
  <c r="J52" i="1"/>
  <c r="L52" i="1" s="1"/>
  <c r="J50" i="1"/>
  <c r="L50" i="1" s="1"/>
  <c r="J49" i="1"/>
  <c r="L49" i="1" s="1"/>
  <c r="J48" i="1"/>
  <c r="L48" i="1" s="1"/>
  <c r="J46" i="1"/>
  <c r="L46" i="1" s="1"/>
  <c r="J44" i="1"/>
  <c r="L44" i="1" s="1"/>
  <c r="J43" i="1"/>
  <c r="L43" i="1" s="1"/>
  <c r="J42" i="1"/>
  <c r="L42" i="1" s="1"/>
  <c r="J40" i="1"/>
  <c r="L40" i="1" s="1"/>
  <c r="J26" i="1"/>
  <c r="L26" i="1" s="1"/>
  <c r="J25" i="1"/>
  <c r="L25" i="1" s="1"/>
  <c r="J23" i="1"/>
  <c r="L23" i="1" s="1"/>
  <c r="J7" i="1"/>
  <c r="L7" i="1" s="1"/>
  <c r="J4" i="1"/>
  <c r="L4" i="1" s="1"/>
  <c r="L3" i="1"/>
  <c r="J68" i="1"/>
  <c r="L68" i="1" s="1"/>
  <c r="J67" i="1"/>
  <c r="L67" i="1" s="1"/>
  <c r="J64" i="1"/>
  <c r="L64" i="1" s="1"/>
  <c r="J63" i="1"/>
  <c r="L63" i="1" s="1"/>
  <c r="J61" i="1"/>
  <c r="L61" i="1" s="1"/>
  <c r="J51" i="1"/>
  <c r="L51" i="1" s="1"/>
  <c r="J45" i="1"/>
  <c r="L45" i="1" s="1"/>
  <c r="J39" i="1"/>
  <c r="L39" i="1" s="1"/>
  <c r="J38" i="1"/>
  <c r="L38" i="1" s="1"/>
  <c r="J37" i="1"/>
  <c r="L37" i="1" s="1"/>
  <c r="J34" i="1"/>
  <c r="L34" i="1" s="1"/>
  <c r="J33" i="1"/>
  <c r="L33" i="1" s="1"/>
  <c r="J32" i="1"/>
  <c r="L32" i="1" s="1"/>
  <c r="J31" i="1"/>
  <c r="L31" i="1" s="1"/>
  <c r="J28" i="1"/>
  <c r="L28" i="1" s="1"/>
  <c r="J27" i="1"/>
  <c r="L27" i="1" s="1"/>
  <c r="J22" i="1"/>
  <c r="L22" i="1" s="1"/>
  <c r="J21" i="1"/>
  <c r="L21" i="1" s="1"/>
  <c r="J20" i="1"/>
  <c r="L20" i="1" s="1"/>
  <c r="J19" i="1"/>
  <c r="L19" i="1" s="1"/>
  <c r="J16" i="1"/>
  <c r="L16" i="1" s="1"/>
  <c r="J15" i="1"/>
  <c r="L15" i="1" s="1"/>
  <c r="J14" i="1"/>
  <c r="L14" i="1" s="1"/>
  <c r="J13" i="1"/>
  <c r="L13" i="1" s="1"/>
  <c r="J10" i="1"/>
  <c r="L10" i="1" s="1"/>
  <c r="L9" i="1"/>
  <c r="L8" i="1"/>
  <c r="S21" i="1"/>
  <c r="U21" i="1" s="1"/>
  <c r="S14" i="1"/>
  <c r="U14" i="1" s="1"/>
  <c r="S13" i="1"/>
  <c r="U13" i="1" s="1"/>
  <c r="S12" i="1"/>
  <c r="U12" i="1" s="1"/>
  <c r="S10" i="1"/>
  <c r="U10" i="1" s="1"/>
  <c r="S9" i="1"/>
  <c r="U9" i="1" s="1"/>
  <c r="S8" i="1"/>
  <c r="U8" i="1" s="1"/>
  <c r="X20" i="1"/>
  <c r="X19" i="1"/>
  <c r="X16" i="1"/>
  <c r="X15" i="1"/>
  <c r="M76" i="1"/>
  <c r="X57" i="1"/>
  <c r="S57" i="1"/>
  <c r="U57" i="1" s="1"/>
  <c r="S45" i="1"/>
  <c r="U45" i="1" s="1"/>
  <c r="X26" i="1"/>
  <c r="X25" i="1"/>
  <c r="X22" i="1"/>
  <c r="X21" i="1"/>
  <c r="U3" i="1"/>
  <c r="S39" i="1"/>
  <c r="U39" i="1" s="1"/>
  <c r="N76" i="1"/>
  <c r="O76" i="1"/>
  <c r="P76" i="1"/>
  <c r="Q76" i="1"/>
  <c r="R76" i="1"/>
  <c r="X68" i="1"/>
  <c r="X67" i="1"/>
  <c r="X64" i="1"/>
  <c r="X63" i="1"/>
  <c r="X62" i="1"/>
  <c r="X61" i="1"/>
  <c r="X58" i="1"/>
  <c r="X56" i="1"/>
  <c r="X55" i="1"/>
  <c r="X52" i="1"/>
  <c r="X51" i="1"/>
  <c r="X50" i="1"/>
  <c r="X49" i="1"/>
  <c r="X46" i="1"/>
  <c r="X45" i="1"/>
  <c r="X44" i="1"/>
  <c r="X43" i="1"/>
  <c r="X40" i="1"/>
  <c r="X39" i="1"/>
  <c r="X38" i="1"/>
  <c r="X37" i="1"/>
  <c r="X34" i="1"/>
  <c r="X33" i="1"/>
  <c r="X32" i="1"/>
  <c r="X28" i="1"/>
  <c r="X27" i="1"/>
  <c r="X14" i="1"/>
  <c r="X13" i="1"/>
  <c r="X10" i="1"/>
  <c r="X9" i="1"/>
  <c r="X8" i="1"/>
  <c r="V7" i="1"/>
  <c r="X7" i="1" s="1"/>
  <c r="S68" i="1"/>
  <c r="U68" i="1" s="1"/>
  <c r="S67" i="1"/>
  <c r="U67" i="1" s="1"/>
  <c r="S64" i="1"/>
  <c r="U64" i="1" s="1"/>
  <c r="S63" i="1"/>
  <c r="U63" i="1" s="1"/>
  <c r="S62" i="1"/>
  <c r="U62" i="1" s="1"/>
  <c r="S61" i="1"/>
  <c r="U61" i="1" s="1"/>
  <c r="S58" i="1"/>
  <c r="U58" i="1" s="1"/>
  <c r="S56" i="1"/>
  <c r="U56" i="1" s="1"/>
  <c r="S55" i="1"/>
  <c r="U55" i="1" s="1"/>
  <c r="S52" i="1"/>
  <c r="U52" i="1" s="1"/>
  <c r="S51" i="1"/>
  <c r="U51" i="1" s="1"/>
  <c r="S50" i="1"/>
  <c r="U50" i="1" s="1"/>
  <c r="S49" i="1"/>
  <c r="U49" i="1" s="1"/>
  <c r="S46" i="1"/>
  <c r="U46" i="1" s="1"/>
  <c r="S44" i="1"/>
  <c r="U44" i="1" s="1"/>
  <c r="S43" i="1"/>
  <c r="U43" i="1" s="1"/>
  <c r="S40" i="1"/>
  <c r="U40" i="1" s="1"/>
  <c r="S38" i="1"/>
  <c r="U38" i="1" s="1"/>
  <c r="S37" i="1"/>
  <c r="U37" i="1" s="1"/>
  <c r="S34" i="1"/>
  <c r="U34" i="1" s="1"/>
  <c r="S33" i="1"/>
  <c r="U33" i="1" s="1"/>
  <c r="S32" i="1"/>
  <c r="U32" i="1" s="1"/>
  <c r="S31" i="1"/>
  <c r="U31" i="1" s="1"/>
  <c r="S28" i="1"/>
  <c r="U28" i="1" s="1"/>
  <c r="S27" i="1"/>
  <c r="U27" i="1" s="1"/>
  <c r="S26" i="1"/>
  <c r="U26" i="1" s="1"/>
  <c r="S25" i="1"/>
  <c r="U25" i="1" s="1"/>
  <c r="S22" i="1"/>
  <c r="U22" i="1" s="1"/>
  <c r="S20" i="1"/>
  <c r="U20" i="1" s="1"/>
  <c r="S19" i="1"/>
  <c r="U19" i="1" s="1"/>
  <c r="S16" i="1"/>
  <c r="U16" i="1" s="1"/>
  <c r="S15" i="1"/>
  <c r="U15" i="1" s="1"/>
  <c r="S7" i="1"/>
  <c r="U7" i="1" s="1"/>
  <c r="S4" i="1"/>
  <c r="U4" i="1" s="1"/>
  <c r="S6" i="1"/>
  <c r="U6" i="1" s="1"/>
  <c r="S59" i="1"/>
  <c r="U59" i="1" s="1"/>
  <c r="S54" i="1"/>
  <c r="U54" i="1" s="1"/>
  <c r="S53" i="1"/>
  <c r="U53" i="1" s="1"/>
  <c r="S47" i="1"/>
  <c r="U47" i="1" s="1"/>
  <c r="S42" i="1"/>
  <c r="U42" i="1" s="1"/>
  <c r="S41" i="1"/>
  <c r="U41" i="1" s="1"/>
  <c r="X30" i="1"/>
  <c r="S29" i="1"/>
  <c r="U29" i="1" s="1"/>
  <c r="S5" i="1"/>
  <c r="U5" i="1" s="1"/>
  <c r="S24" i="1"/>
  <c r="U24" i="1" s="1"/>
  <c r="J60" i="1"/>
  <c r="L60" i="1" s="1"/>
  <c r="X41" i="1"/>
  <c r="J12" i="1"/>
  <c r="L12" i="1" s="1"/>
  <c r="D76" i="1"/>
  <c r="J59" i="1" l="1"/>
  <c r="L59" i="1" s="1"/>
  <c r="X59" i="1"/>
  <c r="X12" i="1"/>
  <c r="J47" i="1"/>
  <c r="L47" i="1" s="1"/>
  <c r="X47" i="1"/>
  <c r="S11" i="1"/>
  <c r="U11" i="1" s="1"/>
  <c r="J5" i="1"/>
  <c r="L5" i="1" s="1"/>
  <c r="V5" i="1"/>
  <c r="X5" i="1" s="1"/>
  <c r="J6" i="1"/>
  <c r="L6" i="1" s="1"/>
  <c r="J24" i="1"/>
  <c r="L24" i="1" s="1"/>
  <c r="X24" i="1"/>
  <c r="J11" i="1"/>
  <c r="L11" i="1" s="1"/>
  <c r="X11" i="1"/>
  <c r="X23" i="1"/>
  <c r="J29" i="1"/>
  <c r="L29" i="1" s="1"/>
  <c r="X29" i="1"/>
  <c r="J53" i="1"/>
  <c r="L53" i="1" s="1"/>
  <c r="S30" i="1"/>
  <c r="U30" i="1" s="1"/>
  <c r="S35" i="1"/>
  <c r="U35" i="1" s="1"/>
  <c r="S48" i="1"/>
  <c r="U48" i="1" s="1"/>
  <c r="S23" i="1"/>
  <c r="U23" i="1" s="1"/>
  <c r="S73" i="1"/>
  <c r="U73" i="1" s="1"/>
  <c r="X60" i="1"/>
  <c r="J30" i="1"/>
  <c r="L30" i="1" s="1"/>
  <c r="S17" i="1"/>
  <c r="U17" i="1" s="1"/>
  <c r="S18" i="1"/>
  <c r="U18" i="1" s="1"/>
  <c r="J18" i="1"/>
  <c r="L18" i="1" s="1"/>
  <c r="J36" i="1"/>
  <c r="L36" i="1" s="1"/>
  <c r="S66" i="1"/>
  <c r="U66" i="1" s="1"/>
  <c r="L70" i="1"/>
  <c r="S74" i="1"/>
  <c r="U74" i="1" s="1"/>
  <c r="J74" i="1"/>
  <c r="L74" i="1" s="1"/>
  <c r="J73" i="1"/>
  <c r="L73" i="1" s="1"/>
  <c r="J66" i="1"/>
  <c r="L66" i="1" s="1"/>
  <c r="S65" i="1"/>
  <c r="U65" i="1" s="1"/>
  <c r="X66" i="1"/>
  <c r="X65" i="1"/>
  <c r="X18" i="1"/>
  <c r="S70" i="1"/>
  <c r="U70" i="1" s="1"/>
  <c r="S69" i="1"/>
  <c r="U69" i="1" s="1"/>
  <c r="J69" i="1"/>
  <c r="X17" i="1"/>
  <c r="X73" i="1"/>
  <c r="V74" i="1"/>
  <c r="X74" i="1" s="1"/>
  <c r="X36" i="1"/>
  <c r="S36" i="1"/>
  <c r="U36" i="1" s="1"/>
  <c r="X70" i="1"/>
  <c r="X35" i="1"/>
  <c r="J35" i="1"/>
  <c r="L35" i="1" s="1"/>
  <c r="S71" i="1" l="1"/>
  <c r="U71" i="1" s="1"/>
  <c r="V81" i="1"/>
  <c r="J71" i="1"/>
  <c r="L71" i="1" s="1"/>
  <c r="V84" i="1"/>
  <c r="S72" i="1"/>
  <c r="U72" i="1" s="1"/>
  <c r="X71" i="1"/>
  <c r="S76" i="1"/>
  <c r="L69" i="1"/>
  <c r="J76" i="1"/>
  <c r="J72" i="1"/>
  <c r="L72" i="1" s="1"/>
  <c r="V83" i="1" l="1"/>
  <c r="V82" i="1"/>
</calcChain>
</file>

<file path=xl/sharedStrings.xml><?xml version="1.0" encoding="utf-8"?>
<sst xmlns="http://schemas.openxmlformats.org/spreadsheetml/2006/main" count="130" uniqueCount="56">
  <si>
    <t>区分</t>
    <rPh sb="0" eb="2">
      <t>クブン</t>
    </rPh>
    <phoneticPr fontId="1"/>
  </si>
  <si>
    <t>4月</t>
    <rPh sb="1" eb="2">
      <t>ガツ</t>
    </rPh>
    <phoneticPr fontId="1"/>
  </si>
  <si>
    <t>5月</t>
    <rPh sb="1" eb="2">
      <t>ガツ</t>
    </rPh>
    <phoneticPr fontId="1"/>
  </si>
  <si>
    <t>6月</t>
    <rPh sb="1" eb="2">
      <t>ガツ</t>
    </rPh>
    <phoneticPr fontId="1"/>
  </si>
  <si>
    <t>7月</t>
    <rPh sb="1" eb="2">
      <t>ガツ</t>
    </rPh>
    <phoneticPr fontId="1"/>
  </si>
  <si>
    <t>8月</t>
  </si>
  <si>
    <t>9月</t>
  </si>
  <si>
    <t>10月</t>
  </si>
  <si>
    <t>11月</t>
  </si>
  <si>
    <t>12月</t>
  </si>
  <si>
    <t>1月</t>
  </si>
  <si>
    <t>2月</t>
  </si>
  <si>
    <t>3月</t>
  </si>
  <si>
    <t>合計</t>
    <rPh sb="0" eb="2">
      <t>ゴウケイ</t>
    </rPh>
    <phoneticPr fontId="1"/>
  </si>
  <si>
    <t>上期の観光入込客数の増減要因</t>
    <rPh sb="0" eb="2">
      <t>カミキ</t>
    </rPh>
    <rPh sb="3" eb="5">
      <t>カンコウ</t>
    </rPh>
    <rPh sb="5" eb="7">
      <t>イリコ</t>
    </rPh>
    <rPh sb="7" eb="9">
      <t>キャクスウ</t>
    </rPh>
    <rPh sb="10" eb="12">
      <t>ゾウゲン</t>
    </rPh>
    <rPh sb="12" eb="14">
      <t>ヨウイン</t>
    </rPh>
    <phoneticPr fontId="1"/>
  </si>
  <si>
    <t>下期の観光入込客数の増減要因</t>
    <rPh sb="0" eb="2">
      <t>シモキ</t>
    </rPh>
    <rPh sb="3" eb="5">
      <t>カンコウ</t>
    </rPh>
    <rPh sb="5" eb="7">
      <t>イリコ</t>
    </rPh>
    <rPh sb="7" eb="9">
      <t>キャクスウ</t>
    </rPh>
    <rPh sb="10" eb="12">
      <t>ゾウゲン</t>
    </rPh>
    <rPh sb="12" eb="14">
      <t>ヨウイン</t>
    </rPh>
    <phoneticPr fontId="1"/>
  </si>
  <si>
    <t>室蘭市</t>
    <rPh sb="0" eb="3">
      <t>ムロランシ</t>
    </rPh>
    <phoneticPr fontId="1"/>
  </si>
  <si>
    <t>苫小牧市</t>
    <rPh sb="0" eb="4">
      <t>トマコマイシ</t>
    </rPh>
    <phoneticPr fontId="1"/>
  </si>
  <si>
    <t>登別市</t>
    <rPh sb="0" eb="3">
      <t>ノボリベツシ</t>
    </rPh>
    <phoneticPr fontId="1"/>
  </si>
  <si>
    <t>入込総数</t>
    <rPh sb="0" eb="2">
      <t>イリコ</t>
    </rPh>
    <rPh sb="2" eb="4">
      <t>ソウスウ</t>
    </rPh>
    <phoneticPr fontId="1"/>
  </si>
  <si>
    <t>内道外客</t>
    <rPh sb="0" eb="1">
      <t>ウチ</t>
    </rPh>
    <rPh sb="1" eb="2">
      <t>ドウ</t>
    </rPh>
    <rPh sb="2" eb="4">
      <t>ガイキャク</t>
    </rPh>
    <phoneticPr fontId="1"/>
  </si>
  <si>
    <t>内道内客</t>
    <rPh sb="0" eb="1">
      <t>ウチ</t>
    </rPh>
    <rPh sb="1" eb="3">
      <t>ドウナイ</t>
    </rPh>
    <rPh sb="3" eb="4">
      <t>キャク</t>
    </rPh>
    <phoneticPr fontId="1"/>
  </si>
  <si>
    <t>内日帰客</t>
    <rPh sb="0" eb="1">
      <t>ウチ</t>
    </rPh>
    <rPh sb="1" eb="3">
      <t>ヒガエ</t>
    </rPh>
    <rPh sb="3" eb="4">
      <t>キャク</t>
    </rPh>
    <phoneticPr fontId="1"/>
  </si>
  <si>
    <t>内宿泊客</t>
    <rPh sb="0" eb="1">
      <t>ウチ</t>
    </rPh>
    <rPh sb="1" eb="4">
      <t>シュクハクキャク</t>
    </rPh>
    <phoneticPr fontId="1"/>
  </si>
  <si>
    <t>宿泊客延数</t>
    <rPh sb="0" eb="3">
      <t>シュクハクキャク</t>
    </rPh>
    <rPh sb="3" eb="4">
      <t>エン</t>
    </rPh>
    <rPh sb="4" eb="5">
      <t>カズ</t>
    </rPh>
    <phoneticPr fontId="1"/>
  </si>
  <si>
    <t>伊達市</t>
    <rPh sb="0" eb="3">
      <t>ダテシ</t>
    </rPh>
    <phoneticPr fontId="1"/>
  </si>
  <si>
    <t>豊浦町</t>
    <rPh sb="0" eb="3">
      <t>トヨウラチョウ</t>
    </rPh>
    <phoneticPr fontId="1"/>
  </si>
  <si>
    <t>洞爺湖町</t>
    <rPh sb="0" eb="4">
      <t>トウヤコチョウ</t>
    </rPh>
    <phoneticPr fontId="1"/>
  </si>
  <si>
    <t>壮瞥町</t>
    <rPh sb="0" eb="3">
      <t>ソウベツチョウ</t>
    </rPh>
    <phoneticPr fontId="1"/>
  </si>
  <si>
    <t>白老町</t>
    <rPh sb="0" eb="3">
      <t>シラオイチョウ</t>
    </rPh>
    <phoneticPr fontId="1"/>
  </si>
  <si>
    <t>安平町</t>
    <rPh sb="0" eb="3">
      <t>アビラチョウ</t>
    </rPh>
    <phoneticPr fontId="1"/>
  </si>
  <si>
    <t>厚真町</t>
    <rPh sb="0" eb="3">
      <t>アツマチョウ</t>
    </rPh>
    <phoneticPr fontId="1"/>
  </si>
  <si>
    <t>むかわ町</t>
    <rPh sb="3" eb="4">
      <t>チョウ</t>
    </rPh>
    <phoneticPr fontId="1"/>
  </si>
  <si>
    <t>前年度比</t>
    <rPh sb="0" eb="3">
      <t>ゼンネンド</t>
    </rPh>
    <rPh sb="3" eb="4">
      <t>ヒ</t>
    </rPh>
    <phoneticPr fontId="1"/>
  </si>
  <si>
    <t>振興局計</t>
    <rPh sb="0" eb="3">
      <t>シンコウキョク</t>
    </rPh>
    <rPh sb="3" eb="4">
      <t>ケイ</t>
    </rPh>
    <phoneticPr fontId="1"/>
  </si>
  <si>
    <t>対前年度比</t>
    <rPh sb="0" eb="1">
      <t>タイ</t>
    </rPh>
    <rPh sb="1" eb="5">
      <t>ゼンネンドヒ</t>
    </rPh>
    <phoneticPr fontId="1"/>
  </si>
  <si>
    <t>上期計</t>
    <rPh sb="0" eb="2">
      <t>カミキ</t>
    </rPh>
    <rPh sb="2" eb="3">
      <t>ケイ</t>
    </rPh>
    <phoneticPr fontId="1"/>
  </si>
  <si>
    <t>前年同期計</t>
    <rPh sb="0" eb="2">
      <t>ゼンネン</t>
    </rPh>
    <rPh sb="2" eb="4">
      <t>ドウキ</t>
    </rPh>
    <rPh sb="4" eb="5">
      <t>ケイ</t>
    </rPh>
    <phoneticPr fontId="1"/>
  </si>
  <si>
    <t>前年同期比</t>
    <rPh sb="0" eb="2">
      <t>ゼンネン</t>
    </rPh>
    <rPh sb="2" eb="4">
      <t>ドウキ</t>
    </rPh>
    <rPh sb="4" eb="5">
      <t>クラ</t>
    </rPh>
    <phoneticPr fontId="1"/>
  </si>
  <si>
    <t>下期計</t>
    <rPh sb="0" eb="2">
      <t>シモキ</t>
    </rPh>
    <rPh sb="2" eb="3">
      <t>ケイ</t>
    </rPh>
    <phoneticPr fontId="1"/>
  </si>
  <si>
    <t>(単位：入込総数→千人、宿泊客延数→千人泊、対前年度比→％)</t>
    <rPh sb="1" eb="3">
      <t>タンイ</t>
    </rPh>
    <rPh sb="4" eb="5">
      <t>イ</t>
    </rPh>
    <rPh sb="5" eb="6">
      <t>コ</t>
    </rPh>
    <rPh sb="6" eb="8">
      <t>ソウスウ</t>
    </rPh>
    <rPh sb="9" eb="11">
      <t>センニン</t>
    </rPh>
    <rPh sb="12" eb="14">
      <t>シュクハク</t>
    </rPh>
    <rPh sb="14" eb="15">
      <t>キャク</t>
    </rPh>
    <rPh sb="15" eb="16">
      <t>ノ</t>
    </rPh>
    <rPh sb="16" eb="17">
      <t>スウ</t>
    </rPh>
    <rPh sb="18" eb="20">
      <t>センニン</t>
    </rPh>
    <rPh sb="20" eb="21">
      <t>ハク</t>
    </rPh>
    <rPh sb="22" eb="23">
      <t>タイ</t>
    </rPh>
    <rPh sb="23" eb="25">
      <t>ゼンネン</t>
    </rPh>
    <rPh sb="25" eb="27">
      <t>ドヒ</t>
    </rPh>
    <phoneticPr fontId="1"/>
  </si>
  <si>
    <t>市町</t>
    <rPh sb="0" eb="2">
      <t>シチョウ</t>
    </rPh>
    <phoneticPr fontId="1"/>
  </si>
  <si>
    <t>前年度
（R３）</t>
    <rPh sb="0" eb="3">
      <t>ゼンネンド</t>
    </rPh>
    <phoneticPr fontId="1"/>
  </si>
  <si>
    <t>R３年度</t>
    <rPh sb="2" eb="3">
      <t>ネン</t>
    </rPh>
    <rPh sb="3" eb="4">
      <t>ド</t>
    </rPh>
    <phoneticPr fontId="1"/>
  </si>
  <si>
    <t>道外客以外が増加した要因は、３月から10月まで実施されていた「どうみん割」及び「県民割」によるものと考える。観光シーズンもコロナ感染者数は増加していたにも関わらず、観光客数が多かったため、国民のコロナに対する意識変化があったと考える。</t>
    <rPh sb="0" eb="2">
      <t>ドウガイ</t>
    </rPh>
    <rPh sb="2" eb="3">
      <t>キャク</t>
    </rPh>
    <rPh sb="3" eb="5">
      <t>イガイ</t>
    </rPh>
    <rPh sb="6" eb="8">
      <t>ゾウカ</t>
    </rPh>
    <rPh sb="10" eb="12">
      <t>ヨウイン</t>
    </rPh>
    <rPh sb="15" eb="16">
      <t>ツキ</t>
    </rPh>
    <rPh sb="20" eb="21">
      <t>ツキ</t>
    </rPh>
    <rPh sb="23" eb="25">
      <t>ジッシ</t>
    </rPh>
    <rPh sb="35" eb="36">
      <t>ワリ</t>
    </rPh>
    <rPh sb="37" eb="38">
      <t>オヨ</t>
    </rPh>
    <rPh sb="40" eb="42">
      <t>ケンミン</t>
    </rPh>
    <rPh sb="42" eb="43">
      <t>ワ</t>
    </rPh>
    <rPh sb="50" eb="51">
      <t>カンガ</t>
    </rPh>
    <rPh sb="54" eb="56">
      <t>カンコウ</t>
    </rPh>
    <rPh sb="64" eb="67">
      <t>カンセンシャ</t>
    </rPh>
    <rPh sb="67" eb="68">
      <t>スウ</t>
    </rPh>
    <rPh sb="69" eb="71">
      <t>ゾウカ</t>
    </rPh>
    <rPh sb="77" eb="78">
      <t>カカ</t>
    </rPh>
    <rPh sb="82" eb="85">
      <t>カンコウキャク</t>
    </rPh>
    <rPh sb="85" eb="86">
      <t>スウ</t>
    </rPh>
    <rPh sb="87" eb="88">
      <t>オオ</t>
    </rPh>
    <rPh sb="94" eb="96">
      <t>コクミン</t>
    </rPh>
    <rPh sb="101" eb="102">
      <t>タイ</t>
    </rPh>
    <rPh sb="104" eb="106">
      <t>イシキ</t>
    </rPh>
    <rPh sb="106" eb="108">
      <t>ヘンカ</t>
    </rPh>
    <rPh sb="113" eb="114">
      <t>カンガ</t>
    </rPh>
    <phoneticPr fontId="1"/>
  </si>
  <si>
    <t>・去年、一昨年と中止にしていたイベント等が復活のため。
・苫小牧市の宿泊割引事業(とまとま割)の実施のため。
・新型コロナウイルス感染症に伴う行動制限等が緩和されたため。</t>
    <rPh sb="1" eb="3">
      <t>キョネン</t>
    </rPh>
    <rPh sb="4" eb="7">
      <t>オトトシ</t>
    </rPh>
    <rPh sb="8" eb="10">
      <t>チュウシ</t>
    </rPh>
    <rPh sb="19" eb="20">
      <t>トウ</t>
    </rPh>
    <rPh sb="21" eb="23">
      <t>フッカツ</t>
    </rPh>
    <rPh sb="29" eb="33">
      <t>トマコマイシ</t>
    </rPh>
    <rPh sb="34" eb="36">
      <t>シュクハク</t>
    </rPh>
    <rPh sb="36" eb="38">
      <t>ワリビキ</t>
    </rPh>
    <rPh sb="38" eb="40">
      <t>ジギョウ</t>
    </rPh>
    <rPh sb="45" eb="46">
      <t>ワリ</t>
    </rPh>
    <rPh sb="48" eb="50">
      <t>ジッシ</t>
    </rPh>
    <rPh sb="56" eb="58">
      <t>シンガタ</t>
    </rPh>
    <rPh sb="65" eb="68">
      <t>カンセンショウ</t>
    </rPh>
    <rPh sb="69" eb="70">
      <t>トモナ</t>
    </rPh>
    <rPh sb="71" eb="73">
      <t>コウドウ</t>
    </rPh>
    <rPh sb="73" eb="75">
      <t>セイゲン</t>
    </rPh>
    <rPh sb="75" eb="76">
      <t>トウ</t>
    </rPh>
    <rPh sb="77" eb="79">
      <t>カンワ</t>
    </rPh>
    <phoneticPr fontId="1"/>
  </si>
  <si>
    <t>(一社)登別国際コンベンション協会と連携した市独自の旅行支援「湯之国登別満喫キャンペーンのぼりべつ割」を２回に分けて実施し、併せて国の観光支援策に対応した受入観光支援等を実施したため。</t>
    <rPh sb="1" eb="2">
      <t>イッ</t>
    </rPh>
    <rPh sb="2" eb="3">
      <t>シャ</t>
    </rPh>
    <rPh sb="4" eb="6">
      <t>ノボリベツ</t>
    </rPh>
    <rPh sb="6" eb="8">
      <t>コクサイ</t>
    </rPh>
    <rPh sb="15" eb="17">
      <t>キョウカイ</t>
    </rPh>
    <rPh sb="18" eb="20">
      <t>レンケイ</t>
    </rPh>
    <rPh sb="22" eb="23">
      <t>イチ</t>
    </rPh>
    <rPh sb="23" eb="25">
      <t>ドクジ</t>
    </rPh>
    <rPh sb="26" eb="28">
      <t>リョコウ</t>
    </rPh>
    <rPh sb="28" eb="30">
      <t>シエン</t>
    </rPh>
    <rPh sb="31" eb="32">
      <t>ユ</t>
    </rPh>
    <rPh sb="32" eb="33">
      <t>ノ</t>
    </rPh>
    <rPh sb="33" eb="34">
      <t>クニ</t>
    </rPh>
    <rPh sb="34" eb="36">
      <t>ノボリベツ</t>
    </rPh>
    <rPh sb="36" eb="38">
      <t>マンキツ</t>
    </rPh>
    <rPh sb="49" eb="50">
      <t>ワリ</t>
    </rPh>
    <rPh sb="53" eb="54">
      <t>カイ</t>
    </rPh>
    <rPh sb="55" eb="56">
      <t>ワ</t>
    </rPh>
    <rPh sb="58" eb="60">
      <t>ジッシ</t>
    </rPh>
    <rPh sb="62" eb="63">
      <t>アワ</t>
    </rPh>
    <rPh sb="65" eb="66">
      <t>クニ</t>
    </rPh>
    <rPh sb="67" eb="69">
      <t>カンコウ</t>
    </rPh>
    <rPh sb="69" eb="71">
      <t>シエン</t>
    </rPh>
    <rPh sb="71" eb="72">
      <t>サク</t>
    </rPh>
    <rPh sb="73" eb="75">
      <t>タイオウ</t>
    </rPh>
    <rPh sb="77" eb="78">
      <t>ウ</t>
    </rPh>
    <rPh sb="78" eb="79">
      <t>イ</t>
    </rPh>
    <rPh sb="79" eb="81">
      <t>カンコウ</t>
    </rPh>
    <rPh sb="81" eb="83">
      <t>シエン</t>
    </rPh>
    <rPh sb="83" eb="84">
      <t>トウ</t>
    </rPh>
    <rPh sb="85" eb="87">
      <t>ジッシ</t>
    </rPh>
    <phoneticPr fontId="1"/>
  </si>
  <si>
    <t>新型コロナウイルスの影響緩和
インバウンド等の回復</t>
    <rPh sb="0" eb="2">
      <t>シンガタ</t>
    </rPh>
    <rPh sb="10" eb="12">
      <t>エイキョウ</t>
    </rPh>
    <rPh sb="12" eb="14">
      <t>カンワ</t>
    </rPh>
    <rPh sb="21" eb="22">
      <t>トウ</t>
    </rPh>
    <rPh sb="23" eb="25">
      <t>カイフク</t>
    </rPh>
    <phoneticPr fontId="1"/>
  </si>
  <si>
    <t>４月からどうみん割や町独自の宿泊割引事業などにより、道内の宿泊客数はコロナ禍前の令和元年度と比較して約28,000人(125％)増加した。６月からの外国人受入れ開始により、少しずつではあるが外国人観光客も増加傾向にある。</t>
    <rPh sb="1" eb="2">
      <t>ツキ</t>
    </rPh>
    <rPh sb="8" eb="9">
      <t>ワリ</t>
    </rPh>
    <rPh sb="10" eb="11">
      <t>チョウ</t>
    </rPh>
    <rPh sb="11" eb="13">
      <t>ドクジ</t>
    </rPh>
    <rPh sb="14" eb="16">
      <t>シュクハク</t>
    </rPh>
    <rPh sb="16" eb="18">
      <t>ワリビキ</t>
    </rPh>
    <rPh sb="18" eb="20">
      <t>ジギョウ</t>
    </rPh>
    <rPh sb="26" eb="28">
      <t>ドウナイ</t>
    </rPh>
    <rPh sb="29" eb="31">
      <t>シュクハク</t>
    </rPh>
    <rPh sb="31" eb="33">
      <t>キャクスウ</t>
    </rPh>
    <rPh sb="37" eb="38">
      <t>カ</t>
    </rPh>
    <rPh sb="38" eb="39">
      <t>マエ</t>
    </rPh>
    <rPh sb="40" eb="42">
      <t>レイワ</t>
    </rPh>
    <rPh sb="42" eb="44">
      <t>ガンネン</t>
    </rPh>
    <rPh sb="44" eb="45">
      <t>ド</t>
    </rPh>
    <rPh sb="46" eb="48">
      <t>ヒカク</t>
    </rPh>
    <rPh sb="50" eb="51">
      <t>ヤク</t>
    </rPh>
    <rPh sb="57" eb="58">
      <t>ニン</t>
    </rPh>
    <rPh sb="64" eb="66">
      <t>ゾウカ</t>
    </rPh>
    <rPh sb="70" eb="71">
      <t>ツキ</t>
    </rPh>
    <rPh sb="74" eb="77">
      <t>ガイコクジン</t>
    </rPh>
    <rPh sb="77" eb="78">
      <t>ウ</t>
    </rPh>
    <rPh sb="78" eb="79">
      <t>イ</t>
    </rPh>
    <rPh sb="80" eb="82">
      <t>カイシ</t>
    </rPh>
    <rPh sb="86" eb="87">
      <t>スコ</t>
    </rPh>
    <rPh sb="95" eb="98">
      <t>ガイコクジン</t>
    </rPh>
    <rPh sb="98" eb="101">
      <t>カンコウキャク</t>
    </rPh>
    <rPh sb="102" eb="104">
      <t>ゾウカ</t>
    </rPh>
    <rPh sb="104" eb="106">
      <t>ケイコウ</t>
    </rPh>
    <phoneticPr fontId="1"/>
  </si>
  <si>
    <t>前年は緊急事態宣言下の時期があり、集客施設である温泉施設ではその時期町民限定の制限を実施しての営業となった。また前年閉鎖していたキャンプ場５施設及び海水浴場が今年度再開し、前年と比較し入込客数が増加した。</t>
    <rPh sb="0" eb="2">
      <t>ゼンネン</t>
    </rPh>
    <rPh sb="3" eb="5">
      <t>キンキュウ</t>
    </rPh>
    <rPh sb="5" eb="7">
      <t>ジタイ</t>
    </rPh>
    <rPh sb="7" eb="9">
      <t>センゲン</t>
    </rPh>
    <rPh sb="9" eb="10">
      <t>シタ</t>
    </rPh>
    <rPh sb="11" eb="13">
      <t>ジキ</t>
    </rPh>
    <rPh sb="17" eb="19">
      <t>シュウキャク</t>
    </rPh>
    <rPh sb="19" eb="21">
      <t>シセツ</t>
    </rPh>
    <rPh sb="24" eb="26">
      <t>オンセン</t>
    </rPh>
    <rPh sb="26" eb="28">
      <t>シセツ</t>
    </rPh>
    <rPh sb="32" eb="34">
      <t>ジキ</t>
    </rPh>
    <rPh sb="34" eb="36">
      <t>チョウミン</t>
    </rPh>
    <rPh sb="36" eb="38">
      <t>ゲンテイ</t>
    </rPh>
    <rPh sb="39" eb="41">
      <t>セイゲン</t>
    </rPh>
    <rPh sb="42" eb="44">
      <t>ジッシ</t>
    </rPh>
    <rPh sb="47" eb="49">
      <t>エイギョウ</t>
    </rPh>
    <rPh sb="56" eb="58">
      <t>ゼンネン</t>
    </rPh>
    <rPh sb="58" eb="60">
      <t>ヘイサ</t>
    </rPh>
    <rPh sb="68" eb="69">
      <t>ジョウ</t>
    </rPh>
    <rPh sb="70" eb="72">
      <t>シセツ</t>
    </rPh>
    <rPh sb="72" eb="73">
      <t>オヨ</t>
    </rPh>
    <rPh sb="74" eb="76">
      <t>カイスイ</t>
    </rPh>
    <rPh sb="76" eb="78">
      <t>ヨクジョウ</t>
    </rPh>
    <rPh sb="79" eb="82">
      <t>コンネンド</t>
    </rPh>
    <rPh sb="82" eb="84">
      <t>サイカイ</t>
    </rPh>
    <rPh sb="86" eb="88">
      <t>ゼンネン</t>
    </rPh>
    <rPh sb="89" eb="91">
      <t>ヒカク</t>
    </rPh>
    <rPh sb="92" eb="94">
      <t>イリコミ</t>
    </rPh>
    <rPh sb="94" eb="96">
      <t>キャクスウ</t>
    </rPh>
    <rPh sb="97" eb="99">
      <t>ゾウカ</t>
    </rPh>
    <phoneticPr fontId="1"/>
  </si>
  <si>
    <t>前年度上半期に比べ約150％の増となった。余韻としては、新型コロナウイルスが落ち着いてきたこと、経済活性化事業(プレミアム商品券、ビジット昭和新山キャンペーン)の実施。</t>
    <rPh sb="0" eb="3">
      <t>ゼンネンド</t>
    </rPh>
    <rPh sb="3" eb="6">
      <t>カミハンキ</t>
    </rPh>
    <rPh sb="7" eb="8">
      <t>クラ</t>
    </rPh>
    <rPh sb="9" eb="10">
      <t>ヤク</t>
    </rPh>
    <rPh sb="15" eb="16">
      <t>ゾウ</t>
    </rPh>
    <rPh sb="21" eb="23">
      <t>ヨイン</t>
    </rPh>
    <rPh sb="28" eb="30">
      <t>シンガタ</t>
    </rPh>
    <rPh sb="38" eb="39">
      <t>オ</t>
    </rPh>
    <rPh sb="40" eb="41">
      <t>ツ</t>
    </rPh>
    <rPh sb="48" eb="50">
      <t>ケイザイ</t>
    </rPh>
    <rPh sb="50" eb="53">
      <t>カッセイカ</t>
    </rPh>
    <rPh sb="53" eb="55">
      <t>ジギョウ</t>
    </rPh>
    <rPh sb="61" eb="64">
      <t>ショウヒンケン</t>
    </rPh>
    <rPh sb="69" eb="71">
      <t>ショウワ</t>
    </rPh>
    <rPh sb="71" eb="73">
      <t>シンザン</t>
    </rPh>
    <rPh sb="81" eb="83">
      <t>ジッシ</t>
    </rPh>
    <phoneticPr fontId="1"/>
  </si>
  <si>
    <t>イベントの復活や各所施設において通常営業の再開、アフターコロナにおける誘客施策を行ったことが要因。また、令和２年度、３年度に開業した飲食店や旅館、文化施設のフル稼働により全体的に入込客数増加推移となった。</t>
    <rPh sb="5" eb="7">
      <t>フッカツ</t>
    </rPh>
    <rPh sb="8" eb="10">
      <t>カクショ</t>
    </rPh>
    <rPh sb="10" eb="12">
      <t>シセツ</t>
    </rPh>
    <rPh sb="16" eb="18">
      <t>ツウジョウ</t>
    </rPh>
    <rPh sb="18" eb="20">
      <t>エイギョウ</t>
    </rPh>
    <rPh sb="21" eb="23">
      <t>サイカイ</t>
    </rPh>
    <rPh sb="35" eb="37">
      <t>ユウキャク</t>
    </rPh>
    <rPh sb="37" eb="39">
      <t>セサク</t>
    </rPh>
    <rPh sb="40" eb="41">
      <t>オコナ</t>
    </rPh>
    <rPh sb="46" eb="48">
      <t>ヨウイン</t>
    </rPh>
    <rPh sb="52" eb="54">
      <t>レイワ</t>
    </rPh>
    <rPh sb="55" eb="56">
      <t>ネン</t>
    </rPh>
    <rPh sb="56" eb="57">
      <t>ド</t>
    </rPh>
    <rPh sb="59" eb="61">
      <t>ネンド</t>
    </rPh>
    <rPh sb="62" eb="64">
      <t>カイギョウ</t>
    </rPh>
    <rPh sb="66" eb="69">
      <t>インショクテン</t>
    </rPh>
    <rPh sb="70" eb="72">
      <t>リョカン</t>
    </rPh>
    <rPh sb="73" eb="75">
      <t>ブンカ</t>
    </rPh>
    <rPh sb="75" eb="77">
      <t>シセツ</t>
    </rPh>
    <rPh sb="80" eb="82">
      <t>カドウ</t>
    </rPh>
    <rPh sb="85" eb="88">
      <t>ゼンタイテキ</t>
    </rPh>
    <rPh sb="89" eb="91">
      <t>イリコミ</t>
    </rPh>
    <rPh sb="91" eb="93">
      <t>キャクスウ</t>
    </rPh>
    <rPh sb="93" eb="95">
      <t>ゾウカ</t>
    </rPh>
    <rPh sb="95" eb="97">
      <t>スイイ</t>
    </rPh>
    <phoneticPr fontId="1"/>
  </si>
  <si>
    <t>前年度に比べ観光客数増加。特に、昨年度緊急事態宣言等でクローズをして落ち込んでいた道の駅やキャンプ宿泊客数について、今年はクローズではなく営業を続けていたために増加率が顕著であった。しかし、観光ハイシーズン時期に感染拡大に伴う外出自粛傾向や、札幌・千歳等安平町周辺地域の独自宿泊支援による客流れからか、観光客増加の伸びを甘く感じる一部事業者もいた。</t>
    <rPh sb="0" eb="3">
      <t>ゼンネンド</t>
    </rPh>
    <rPh sb="4" eb="5">
      <t>クラ</t>
    </rPh>
    <rPh sb="6" eb="9">
      <t>カンコウキャク</t>
    </rPh>
    <rPh sb="9" eb="10">
      <t>スウ</t>
    </rPh>
    <rPh sb="10" eb="12">
      <t>ゾウカ</t>
    </rPh>
    <rPh sb="13" eb="14">
      <t>トク</t>
    </rPh>
    <rPh sb="16" eb="19">
      <t>サクネンド</t>
    </rPh>
    <rPh sb="19" eb="21">
      <t>キンキュウ</t>
    </rPh>
    <rPh sb="21" eb="23">
      <t>ジタイ</t>
    </rPh>
    <rPh sb="23" eb="25">
      <t>センゲン</t>
    </rPh>
    <rPh sb="25" eb="26">
      <t>トウ</t>
    </rPh>
    <rPh sb="34" eb="35">
      <t>オ</t>
    </rPh>
    <rPh sb="36" eb="37">
      <t>コ</t>
    </rPh>
    <rPh sb="41" eb="42">
      <t>ミチ</t>
    </rPh>
    <rPh sb="43" eb="44">
      <t>エキ</t>
    </rPh>
    <rPh sb="49" eb="51">
      <t>シュクハク</t>
    </rPh>
    <rPh sb="51" eb="53">
      <t>キャクスウ</t>
    </rPh>
    <rPh sb="58" eb="60">
      <t>コトシ</t>
    </rPh>
    <rPh sb="69" eb="70">
      <t>エイ</t>
    </rPh>
    <rPh sb="70" eb="71">
      <t>ギョウ</t>
    </rPh>
    <rPh sb="72" eb="73">
      <t>ツヅ</t>
    </rPh>
    <rPh sb="80" eb="83">
      <t>ゾウカリツ</t>
    </rPh>
    <rPh sb="84" eb="86">
      <t>ケンチョ</t>
    </rPh>
    <rPh sb="95" eb="97">
      <t>カンコウ</t>
    </rPh>
    <rPh sb="103" eb="105">
      <t>ジキ</t>
    </rPh>
    <rPh sb="106" eb="108">
      <t>カンセン</t>
    </rPh>
    <rPh sb="108" eb="110">
      <t>カクダイ</t>
    </rPh>
    <rPh sb="111" eb="112">
      <t>トモナ</t>
    </rPh>
    <rPh sb="113" eb="115">
      <t>ガイシュツ</t>
    </rPh>
    <rPh sb="115" eb="117">
      <t>ジシュク</t>
    </rPh>
    <rPh sb="117" eb="119">
      <t>ケイコウ</t>
    </rPh>
    <rPh sb="121" eb="123">
      <t>サッポロ</t>
    </rPh>
    <rPh sb="124" eb="126">
      <t>チトセ</t>
    </rPh>
    <rPh sb="126" eb="127">
      <t>トウ</t>
    </rPh>
    <rPh sb="127" eb="130">
      <t>アビラチョウ</t>
    </rPh>
    <rPh sb="130" eb="132">
      <t>シュウヘン</t>
    </rPh>
    <rPh sb="132" eb="134">
      <t>チイキ</t>
    </rPh>
    <rPh sb="135" eb="137">
      <t>ドクジ</t>
    </rPh>
    <rPh sb="137" eb="139">
      <t>シュクハク</t>
    </rPh>
    <rPh sb="139" eb="141">
      <t>シエン</t>
    </rPh>
    <rPh sb="144" eb="145">
      <t>キャク</t>
    </rPh>
    <rPh sb="145" eb="146">
      <t>ナガ</t>
    </rPh>
    <rPh sb="151" eb="154">
      <t>カンコウキャク</t>
    </rPh>
    <rPh sb="154" eb="156">
      <t>ゾウカ</t>
    </rPh>
    <rPh sb="157" eb="158">
      <t>ノ</t>
    </rPh>
    <rPh sb="160" eb="161">
      <t>アマ</t>
    </rPh>
    <rPh sb="162" eb="163">
      <t>カン</t>
    </rPh>
    <rPh sb="165" eb="167">
      <t>イチブ</t>
    </rPh>
    <rPh sb="167" eb="170">
      <t>ジギョウシャ</t>
    </rPh>
    <phoneticPr fontId="1"/>
  </si>
  <si>
    <t>コロナ禍ではあるが、徐々に客足が回復している。７月には最大のイベント「あつま田舎まつり」を開催し、キャンプ場も昨今のキャンプブームにより今年度は利用客が増加したことによる。</t>
    <rPh sb="3" eb="4">
      <t>カ</t>
    </rPh>
    <rPh sb="10" eb="12">
      <t>ジョジョ</t>
    </rPh>
    <rPh sb="13" eb="15">
      <t>キャクアシ</t>
    </rPh>
    <rPh sb="16" eb="18">
      <t>カイフク</t>
    </rPh>
    <rPh sb="24" eb="25">
      <t>ツキ</t>
    </rPh>
    <rPh sb="27" eb="29">
      <t>サイダイ</t>
    </rPh>
    <rPh sb="38" eb="40">
      <t>イナカ</t>
    </rPh>
    <rPh sb="45" eb="47">
      <t>カイサイ</t>
    </rPh>
    <rPh sb="53" eb="54">
      <t>ジョウ</t>
    </rPh>
    <rPh sb="55" eb="57">
      <t>サッコン</t>
    </rPh>
    <rPh sb="68" eb="71">
      <t>コンネンド</t>
    </rPh>
    <rPh sb="72" eb="74">
      <t>リヨウ</t>
    </rPh>
    <rPh sb="74" eb="75">
      <t>キャク</t>
    </rPh>
    <rPh sb="76" eb="78">
      <t>ゾウカ</t>
    </rPh>
    <phoneticPr fontId="1"/>
  </si>
  <si>
    <t>　　　　　　　　　　　　　　　　　　　　　　　　　　　　　　　　　　　　　　　　　　　　　　　　　　　　　　　　　　　　　　　　　　　　　　　　　　　　　　　　　　　　　　　　　　　　　　　　　　　　　　　　　　　　　　　　　　　　　　　　　　　　　　　　　　　　　　　　　　　　　　　　　　　　　　　　　　　　　　　　　　　　　　　　　　　　　　　　　　　　　　　　　　　　　　　　　　　　　　　　　　　　　　　　　　　　　　　　　　　　　　　　　　　　　　　　　　　　　　　　　　　　　　　　　　　　　　　　　　　　　　　　　　　　　　　　　　　　　　　　　　　　　　　　　　　　　　　　　　　　　　　　　　　　　　　　　　　　　　　　　　　　　　　　　　　　　　　　　　　　　　　　　　　　　　　　　　　　　　　　　　　　　　　　　　　　　　　　　　　　　　　　　　　　　　　　　　　　　　　　　　　　　　　　　　　　　　　　　　　　　　　　　　　　　　　　　　　　　　　　　　　　　　　　　　　　　　　　　　　　　　　　　　　　　　　　　　　　　　　　　　　　　　　　　　　　　　　　　　　　　　　　　　　　　　　　　　　　　　　　　　　　　　　　　　　　　　　　　　　　　　　　　　　　　　　　　　　　　　　　　　　　　　　　　　　　　　　　　　　　　　　　　　　　　　　　　　　　　　　　　　　　　　　　　　　　　　　　　　　　　　　　　　　　　　　　　　　　　　　　　　　　　　　　　　　　　　　　　　　　　　　　　　　　　　　　　　　　　　　　　　　　　　　　　　　　　　　　　　　　　　　　　　　　　　　　　　　　　　　　　　　　　　　　　　　　　　　　　　　　　　　　　　　　　　　　　　　　　　　　　　　　　　　　　　　　　　　　　　　　　　　　　　　　　　　　　　　　　　　　　　　　　　　　　　　　　　　　　　　　　　　　　　　　　　　　　　　　　　　　　　　　　　　　　　　　　　　　　　　　　　　　　　　　　　　　　　　　　　　　　　　　　　　　　　　　　　　　　　　　　　　　　　　　　　　　　　　　　　　　　　　　　　　　　　　　　　　　　　　　　　　　　　　　　　　　　　　　　　　　　　　　　　　　　　　　　　　　　　　　　　　　　　　　　　　　　　　　　　　　　　　　　　　　　　　　　　　　　　　　　　　　　　　　　　　　　　　　　　　　　　　　　　　　　　　　　　　　　　　　　　　　　　　　　　　　　　　　　　　　　　　　　　　　　　　　　　　　　　　　　　　　　　　　　　　　　　　　　　　　　　　　　　　　　　　　　　　　　　　　　　　　　　　　　　　　　　　　　　　　　　　　　　　　　　　　　　　　　　　　　　　　　　　　　　　　　　　　　　　　　　　　　　　　　　　　　　　　　　　　　　　　　　　　　　　　　　　　　　　　　　　　　　　　　　　　　　　　　　　　　　　　　　　　　　　　　　　　　　　　　　　　　　　　　　　　　　　　　　　　　　　　　　　　　　　　　　　　　　　　　　　　　　　　　　　　　　　　　　　　　　　　　　　　　　　　　　　　　　　　　　　　　　　　　　　　　　　　　　　　　　　　　　　　　　　　　　　　　　　　　　　　　　　　　　　　　　　　　　　　　　　　　　　　　　　　　　　　　　　　　　　　　　　　　　　　　　　　　　　　　　　　　　　　　　　　　　　　　　　　　　　　　　　　　　　　　　　　　　　　　　　　　　　　　　　　　　　　　　　　　　　　　　　　　　　　　　　　　　　　　　　　　　　　　　　　　　　　　　　　　　　　　　　　　　　　　　　　　　　　　　　　　　　　　　　　　　　　　　　　　　　　　　　　　　　　　　　　　　　　　　　　　　　　　　　　　　　　　　　　　　　　　　　　　　　　　　　　　　　　　　　　　　　　　　　　　　　　　　　　　　　　　　　　　　　　　　　　　　　　　　　　　　　　　　　　　　　　　　　　　　　　　　　　　　　　　　　　　　　　　　　　　　　　　　　　　　　　　　　　　　　　　　　　　　　　　　　　　　　　　　　　　　　　　　　　　　　　　　　　　　　　　　　　　　　　　　　　　　　　　　　　　　　　　　　　　　　　　　　　　　　　　　　　　　　　　　　　　　　　　　　　　　　　　　　　　　　　　　　　　　　　　　　　　　　　　　　　　　　　　　　　　　　　　　　　　　　　　　　　　　　　　　　　　　　　　　　　　　　　　　　　　　　　　　　　　　　　　　　　　　　　　　　　　　　　　　　　　　　　　　　　　　　　　　　　　　　　　　　　　　　　　　　　　　　　　　　　　　　　　　　　　　　　　　　　　　　　　　　　　　　　　　　　　　　　　　　　　　　　　　　　　　　　　　　　　　　　　　　　　　　　　　　　　　　　　　　　　　　　　　　　　　　　　　　　　　　　　　　　　　　　　　　　　　　　　　　　　　　　　　　　　　　　　　　　　　　　　　　　　　　　　　　　　　　　　　　　　　　　　　　　　　　　　　　　　　　　　　　　　　　　　　　　　　　　　　　　　　　　　　　　　　　　　　　　　　　　　　　　　　　　　　　　　　　　　　　　　　　　　　　　　　　　　　　　　　　　　　　　　　　　　　　　　　　　　　　　　　　　　　　　　　　　　　　　　　　　　　　　　　　　　　　　　　　　　　　　　　　　　　　　　　　　　　　　　　　　　　　　　　　　　　　　　　　　　　　　　　　　　　　　　　　　　　　　　　　　　　　　　　　　　　　　　　　　　　　　　　　　　　　　　　　　　　　　　　　　　　　　　　　　　　　　　　　　　　　　　　　　　　　　　　　　　　　　　　　　　　　　　　　　　　　　　　　　　　　　　　　　　　　　　　　　　　　　　　　　　　　　　　　　　　　　　　　　　　　　　　　　　　　　　　　　　　　　　　　　　　　　　　　　　　　　　　　　　　　　　　　　　　　　　　　　　　　　　　　　　　　　　　　　　　　　　　　　　　　　　　　　　　　　　　　　　　　　　　　　　　　　　　　　　　　　　　　　　　　　　　　　　　　　　　　　　　　　　　　　　　　　　　　　　　　　　　　　　　　　　　　　　　　　　　　　　　　　　　　　　　　　　　　　　　　　　　　　　　　　　　　　　　　　　　　　　　　　　　　　　　　　　　　　　　　　　　　　　　　　　　　　　　　　　　　　　　　　　　　　　　　　　　　　　　　　　　　　　　　　　　　　　　　　　　　　　　　　　　　　　　　　　　　　　　　　　　　　　　　　　　　　　　　　　　　　　　　　　　　　　　　　　　　　　　　　　　　　　　　　　　　　　　　　　　　　　　　　　　　　　　　　　　　　　　　　　　　　　　　　　　　　　　　　　　　　　　　　　　　　　　　　　　　　　　　　　　　　　　　　　　　　　　　　　　　　　　　　　　　　　　　　　　　　　　　　　　　　　　　　　　　　　　　　　　　　　　　　　　　　　　　　　　　　　　　　　　　　　　　　　　　　　　　　　　　　　　　　　　　　　　　　　　　　　　　　　　　　　　　　　　　　　　　　　　　　　　　　　　　　　　　　　　　　　　　　　　　　　　　　　　　　　　　　　　　　　　　　　　　　　　　　　　　　　　　　　　　　　　　　　　　　　　　　　　　　　　　　　　　　　　　　　　　　　　　　　　　　　　　　　　　　　　　　　　　　　　　　　　　　　　　　　　　　　　　　　　　　　　　　　　　　　　　　　　　　　　　　　　　　　　　　　　　　　　　　　　　　　　　　　　　　　　　　　　　　　　　　　　　　　　　　　　　　　　　　　　　　　　　　　　　　　　　　　　　　　　　　　　　　　　　　　　　　　　　　　　　　　　　　　　　　　　　　　　　　　　　　　　　　　　　　　　　　　　　　　　　　　　　　　　　　　　　　　　　　　　　　　　　　　　　　　　　　　　　　　　　　　　　　　　　　　　　　　　　　　　　　　　　　　　　　　　　　　　　　　　　　　　　　　　　　　　　　　　　　　　　　　　　　　　　　　　　　　　　　　　　　　　　　　　　　　　　　　　　　　　　　　　　　　　　　　　　　　　　　　　　　　　　　　　　　　　　　　　　　　　　　　　　　　　　　　　　　　　　　　　　　　　　　　　　　　　　　　　　　　　　　　　　　　　　　　　　　　　　　　　　　　　　　　　　　　　　　　　　　　　　　　　　　　　　　　　　　　　　　　　　　　　　　　　　　　　　　　　　　　　　　　　　　　　　　　　　　　　　　　　　　　　　　　　　　　　　　　　　　　　　　　　　　　　　　　　　　　　　　　　　　　　　　　　　　　　　　　　　　　　　　　　　　　　　　　　　　　　　　　　　　　　　　　　　　　　　　　　　　　　　　　　　　　　　　　　　　　　　　　　　　　　　　　　　　　　　　　　　　　　　　　　　　　　　　　　　　　　　　　　　　　　　　　　　　　　　　　　　　　　　　　　　　　　　　　　　　　　　　　　　　　　　　　　　　　　　　　　　　　　　　　　　　　　　　　　　　　　　　　　　　　　　　　　　　　　　　　　　　　　　　　　　　　　　　　　　　　　　　　　　　　　　　　　　　　　　　　　　　　　　　　　　　　　　　　　　　　　　　　　　　　　　　　　　　　　　　　　　　　　　　　　　　　　　　　　　　　　　　　　　　　　　　　　　　　　　　　　　　　　　　　　　　　　　　　　　　　　　　　　　　　　　　　　　　　　　　　　　　　　　　　　　　　　　　　　　　　　　　　　　　　　　　　　　　　　　　　　　　　　　　　　　　　　　　　　　　　　　　　　　　　　　　　　　　　　　　　　　　　　　　　　　　　　　　　　　　　　　　　　　　　　　　　　　　　　　　　　　　　　　　　　　　　　　　　　　　　　　　　　　　　　　　　　　　　　　　　　　　　　　　　　　　　　　　　　　　　　　　　　　　　　　　　　　　　　　　　　　　　　　　　　　　　　　　　　　　　　　　　　　　　　　　　　　　　　　　　　　　　　　　　　　　　　　　　　　　　　　　　　　　　　　　　　　　　　　　　　　　　　　　　　　　　　　　　　　　　　　　　　　　　　　　　　　　　　　　　　　　　　　　　　　　　　　　　　　　　　　　　　　　　　　　　　　　　　　　　　　　　　　　　　　　　　　　　　　　　　　　　　　　　　　　　　　　　　　　　　　　　　　　　　　　　　　　　　　　　　　　　　　　　　　　　　　　　　　　　　　　　　　　　　　　　　　　　　　　　　　　　　　　　　　　　　　　　　　　　　　　　　　　　　　　　　　　　　　　　　　　　　　　　　　　　　　　　　　　　　　　　　　　　　　　　　　　　　　　　　　　　　　　　　　　　　　　　　　　　　　　　　　　　　　　　　　　　　　　　　　　　　　　　　　　　　　　　　　　　　　　　　　　　　　　　　　　　　　　　　　　　　　　　　　　　　　　　　　　　　　　　　　　　　　　　　　　　　　　　　　　　　　　　　　　　　　　　　　　　　　　　　　　　　　　　　　　　　　　　　　　　　　　　　　　　　　　　　　　　　　　　　　　　　　　　　　　　　　　　　　　　　　　　　　　　　　　　　　　　　　　　　　　　　　　　　　　　　　　　　　　　　　　　　　　　　　　　　　　　　　　　　　　　　　　　　　　　　　　　　　　　　　　　　　　　　　　　　　　　　　　　　　　　　　　　　　　　　　　　　　　　　　　　　　　　　　　　　　　　　　　　　　　　　　　　　　　　　　　　　　　　　　　　　　　　　　　　　　　　　　　　　　　　　　　　　　　　　　　　　　　　　　　　　　　　　　　　　　　　　　　　　　　　　　　　　　　　　　　　　　　　　　　　　　　　　　　　　　　　　　　　　　　　　　　　　　　　　　　　　　　　　　　　　　　　　　　　　　　　　　　　　　　　　　　　　　　　　　　　　　　　　　　　　　　　　　　　　　　　　　　　　　　　　　　　　　　　　　　　　　　　　　　　　　　　　　　　　　　　　　　　　　　　　　　　　　　　　　　　　　　　　　　　　　　　　　　　　　　　　　　　　　　　　　　　　　　　　　　　　　　　　　　　　　　　　　　　　　　　　　　　　　　　　　　　　　　　　　　　　　　　　　　　　　　　　　　　　　　　　　　　　　　　　　　　　　　　　　　　　　　　　　　　　　　　　　　　　　　　　　　　　　　　　　　　　　　　　　　　　　　　　　　　　　　　　　　　　　　　　　　　　　　　　　　　　　　　　　　　　　　　　　　　　　　　　　　　　　　　　　　　　　　　　　　　　　　　　　　　　　　　　　　　　　　　　　　　　　　　　　　　　　　　　　　　　　　　　　　　　　　　　　　　　　　　　　　　　　　　　　　　　　　　　　　　　　　　　　　　　　　　　　　　　　　　　　　　　　　　　　　　　　　　　　　　　　　　　　　　　　　　　　　　　　　　　　　　　　　　　　　　　　　　　　　　　　　　　　　　　　　　　　　　　　　　　　　　　　　　　　　　　　　　　　　　　　　　　　　　　　　　　　　　　　　　　　　　　　　　　　　　　　　　　　　　　　　　　　　　　　　　　　　　　　　　　　　　　　　　　　　　　　　　　　　　　　　　　　　　　　　　　　　　　　　　　　　　　　　　　　　　　　　　　　　　　　　　　　　</t>
    <phoneticPr fontId="1"/>
  </si>
  <si>
    <t>（単位：千人、％）</t>
    <rPh sb="1" eb="3">
      <t>タンイ</t>
    </rPh>
    <rPh sb="4" eb="6">
      <t>センニン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</si>
</sst>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 "/>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8.5"/>
      <color theme="1"/>
      <name val="ＭＳ Ｐゴシック"/>
      <family val="3"/>
      <charset val="128"/>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C6E0B4"/>
        <bgColor indexed="64"/>
      </patternFill>
    </fill>
  </fills>
  <borders count="70">
    <border>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style="dotted">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bottom style="dotted">
        <color indexed="64"/>
      </bottom>
      <diagonal/>
    </border>
  </borders>
  <cellStyleXfs count="2">
    <xf numFmtId="0" fontId="0" fillId="0" borderId="0">
      <alignment vertical="center"/>
    </xf>
    <xf numFmtId="0" fontId="2" fillId="0" borderId="0">
      <alignment vertical="center"/>
    </xf>
  </cellStyleXfs>
  <cellXfs count="211">
    <xf numFmtId="0" fontId="0" fillId="0" borderId="0" xfId="0">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9" xfId="0" applyBorder="1">
      <alignment vertical="center"/>
    </xf>
    <xf numFmtId="0" fontId="0" fillId="0" borderId="13" xfId="0" applyBorder="1" applyAlignment="1">
      <alignment horizontal="center" vertical="center"/>
    </xf>
    <xf numFmtId="0" fontId="0" fillId="0" borderId="0" xfId="0" applyBorder="1" applyAlignment="1">
      <alignment vertical="top" wrapText="1"/>
    </xf>
    <xf numFmtId="0" fontId="0" fillId="0" borderId="0" xfId="0" applyBorder="1" applyAlignment="1">
      <alignment vertical="center"/>
    </xf>
    <xf numFmtId="176" fontId="0" fillId="0" borderId="1" xfId="0" applyNumberFormat="1" applyBorder="1">
      <alignment vertical="center"/>
    </xf>
    <xf numFmtId="0" fontId="0" fillId="0" borderId="19" xfId="0" applyBorder="1" applyAlignment="1">
      <alignment horizontal="center" vertical="center"/>
    </xf>
    <xf numFmtId="176" fontId="0" fillId="0" borderId="12" xfId="0" applyNumberFormat="1" applyBorder="1">
      <alignment vertical="center"/>
    </xf>
    <xf numFmtId="0" fontId="0" fillId="0" borderId="6" xfId="0" applyBorder="1" applyAlignment="1">
      <alignment horizontal="center" vertical="center"/>
    </xf>
    <xf numFmtId="0" fontId="0" fillId="0" borderId="7" xfId="0" applyBorder="1">
      <alignment vertical="center"/>
    </xf>
    <xf numFmtId="176" fontId="0" fillId="0" borderId="15" xfId="0" applyNumberFormat="1" applyBorder="1">
      <alignment vertical="center"/>
    </xf>
    <xf numFmtId="176" fontId="0" fillId="2" borderId="23" xfId="0" applyNumberFormat="1" applyFill="1" applyBorder="1">
      <alignment vertical="center"/>
    </xf>
    <xf numFmtId="176" fontId="0" fillId="0" borderId="23" xfId="0" applyNumberFormat="1" applyBorder="1">
      <alignment vertical="center"/>
    </xf>
    <xf numFmtId="176" fontId="0" fillId="0" borderId="26" xfId="0" applyNumberFormat="1" applyBorder="1">
      <alignment vertical="center"/>
    </xf>
    <xf numFmtId="0" fontId="0" fillId="0" borderId="28" xfId="0" applyBorder="1" applyAlignment="1">
      <alignment horizontal="center" vertical="center"/>
    </xf>
    <xf numFmtId="0" fontId="0" fillId="0" borderId="30" xfId="0" applyBorder="1">
      <alignment vertical="center"/>
    </xf>
    <xf numFmtId="0" fontId="0" fillId="0" borderId="30" xfId="0" applyFill="1" applyBorder="1" applyAlignment="1">
      <alignment horizontal="center" vertical="center"/>
    </xf>
    <xf numFmtId="0" fontId="0" fillId="0" borderId="0" xfId="0" applyAlignment="1">
      <alignment horizontal="right" vertical="center"/>
    </xf>
    <xf numFmtId="0" fontId="0" fillId="0" borderId="32" xfId="0" applyBorder="1" applyAlignment="1">
      <alignment horizontal="center" vertical="center"/>
    </xf>
    <xf numFmtId="176" fontId="0" fillId="0" borderId="11" xfId="0" applyNumberFormat="1" applyBorder="1">
      <alignment vertical="center"/>
    </xf>
    <xf numFmtId="176" fontId="0" fillId="0" borderId="16" xfId="0" applyNumberFormat="1" applyBorder="1">
      <alignment vertical="center"/>
    </xf>
    <xf numFmtId="176" fontId="0" fillId="2" borderId="34" xfId="0" applyNumberFormat="1" applyFill="1" applyBorder="1">
      <alignment vertical="center"/>
    </xf>
    <xf numFmtId="176" fontId="0" fillId="0" borderId="34" xfId="0" applyNumberFormat="1" applyBorder="1">
      <alignment vertical="center"/>
    </xf>
    <xf numFmtId="176" fontId="0" fillId="0" borderId="33" xfId="0" applyNumberFormat="1" applyBorder="1">
      <alignment vertical="center"/>
    </xf>
    <xf numFmtId="176" fontId="0" fillId="2" borderId="26" xfId="0" applyNumberFormat="1" applyFill="1" applyBorder="1">
      <alignment vertical="center"/>
    </xf>
    <xf numFmtId="176" fontId="0" fillId="2" borderId="25" xfId="0" applyNumberFormat="1" applyFill="1" applyBorder="1">
      <alignment vertical="center"/>
    </xf>
    <xf numFmtId="176" fontId="0" fillId="0" borderId="0" xfId="0" applyNumberFormat="1">
      <alignment vertical="center"/>
    </xf>
    <xf numFmtId="0" fontId="0" fillId="3" borderId="3" xfId="0" applyFill="1" applyBorder="1" applyAlignment="1">
      <alignment horizontal="center" vertical="center"/>
    </xf>
    <xf numFmtId="0" fontId="0" fillId="3" borderId="39" xfId="0" applyFill="1" applyBorder="1" applyAlignment="1">
      <alignment horizontal="center" vertical="center"/>
    </xf>
    <xf numFmtId="0" fontId="0" fillId="3" borderId="4" xfId="0" applyFill="1" applyBorder="1" applyAlignment="1">
      <alignment horizontal="center" vertical="center"/>
    </xf>
    <xf numFmtId="176" fontId="0" fillId="3" borderId="1" xfId="0" applyNumberFormat="1" applyFill="1" applyBorder="1">
      <alignment vertical="center"/>
    </xf>
    <xf numFmtId="176" fontId="0" fillId="3" borderId="12" xfId="0" applyNumberFormat="1" applyFill="1" applyBorder="1">
      <alignment vertical="center"/>
    </xf>
    <xf numFmtId="176" fontId="0" fillId="3" borderId="10" xfId="0" applyNumberFormat="1" applyFill="1" applyBorder="1">
      <alignment vertical="center"/>
    </xf>
    <xf numFmtId="176" fontId="0" fillId="3" borderId="15" xfId="0" applyNumberFormat="1" applyFill="1" applyBorder="1">
      <alignment vertical="center"/>
    </xf>
    <xf numFmtId="176" fontId="0" fillId="3" borderId="14" xfId="0" applyNumberFormat="1" applyFill="1" applyBorder="1">
      <alignment vertical="center"/>
    </xf>
    <xf numFmtId="176" fontId="0" fillId="3" borderId="17" xfId="0" applyNumberFormat="1" applyFill="1" applyBorder="1">
      <alignment vertical="center"/>
    </xf>
    <xf numFmtId="176" fontId="0" fillId="3" borderId="23" xfId="0" applyNumberFormat="1" applyFill="1" applyBorder="1">
      <alignment vertical="center"/>
    </xf>
    <xf numFmtId="176" fontId="0" fillId="3" borderId="29" xfId="0" applyNumberFormat="1" applyFill="1" applyBorder="1">
      <alignment vertical="center"/>
    </xf>
    <xf numFmtId="176" fontId="0" fillId="3" borderId="24" xfId="0" applyNumberFormat="1" applyFill="1" applyBorder="1">
      <alignment vertical="center"/>
    </xf>
    <xf numFmtId="176" fontId="0" fillId="3" borderId="26" xfId="0" applyNumberFormat="1" applyFill="1" applyBorder="1">
      <alignment vertical="center"/>
    </xf>
    <xf numFmtId="176" fontId="0" fillId="3" borderId="31" xfId="0" applyNumberFormat="1" applyFill="1" applyBorder="1">
      <alignment vertical="center"/>
    </xf>
    <xf numFmtId="176" fontId="0" fillId="3" borderId="27" xfId="0" applyNumberFormat="1" applyFill="1" applyBorder="1">
      <alignment vertical="center"/>
    </xf>
    <xf numFmtId="0" fontId="0" fillId="0" borderId="0" xfId="0" applyFont="1">
      <alignment vertical="center"/>
    </xf>
    <xf numFmtId="0" fontId="0" fillId="4" borderId="3" xfId="0" applyFill="1" applyBorder="1" applyAlignment="1">
      <alignment horizontal="center" vertical="center"/>
    </xf>
    <xf numFmtId="0" fontId="0" fillId="4" borderId="3" xfId="0" applyFont="1" applyFill="1" applyBorder="1" applyAlignment="1">
      <alignment horizontal="center" vertical="center"/>
    </xf>
    <xf numFmtId="176" fontId="0" fillId="4" borderId="35" xfId="0" applyNumberFormat="1" applyFill="1" applyBorder="1">
      <alignment vertical="center"/>
    </xf>
    <xf numFmtId="176" fontId="0" fillId="4" borderId="1" xfId="0" applyNumberFormat="1" applyFill="1" applyBorder="1">
      <alignment vertical="center"/>
    </xf>
    <xf numFmtId="0" fontId="0" fillId="5" borderId="2" xfId="0" applyFill="1" applyBorder="1" applyAlignment="1">
      <alignment horizontal="center" vertical="center"/>
    </xf>
    <xf numFmtId="176" fontId="0" fillId="5" borderId="9" xfId="0" applyNumberFormat="1" applyFill="1" applyBorder="1">
      <alignment vertical="center"/>
    </xf>
    <xf numFmtId="176" fontId="0" fillId="5" borderId="10" xfId="0" applyNumberFormat="1" applyFill="1" applyBorder="1">
      <alignment vertical="center"/>
    </xf>
    <xf numFmtId="176" fontId="0" fillId="5" borderId="13" xfId="0" applyNumberFormat="1" applyFill="1" applyBorder="1">
      <alignment vertical="center"/>
    </xf>
    <xf numFmtId="176" fontId="0" fillId="5" borderId="17" xfId="0" applyNumberFormat="1" applyFill="1" applyBorder="1">
      <alignment vertical="center"/>
    </xf>
    <xf numFmtId="176" fontId="0" fillId="5" borderId="28" xfId="0" applyNumberFormat="1" applyFill="1" applyBorder="1">
      <alignment vertical="center"/>
    </xf>
    <xf numFmtId="176" fontId="0" fillId="5" borderId="24" xfId="0" applyNumberFormat="1" applyFill="1" applyBorder="1">
      <alignment vertical="center"/>
    </xf>
    <xf numFmtId="176" fontId="0" fillId="5" borderId="30" xfId="0" applyNumberFormat="1" applyFill="1" applyBorder="1">
      <alignment vertical="center"/>
    </xf>
    <xf numFmtId="176" fontId="0" fillId="5" borderId="27" xfId="0" applyNumberFormat="1" applyFill="1" applyBorder="1">
      <alignment vertical="center"/>
    </xf>
    <xf numFmtId="0" fontId="0" fillId="5" borderId="40" xfId="0" applyFill="1" applyBorder="1" applyAlignment="1">
      <alignment horizontal="center" vertical="center"/>
    </xf>
    <xf numFmtId="176" fontId="0" fillId="5" borderId="41" xfId="0" applyNumberFormat="1" applyFill="1" applyBorder="1">
      <alignment vertical="center"/>
    </xf>
    <xf numFmtId="176" fontId="0" fillId="5" borderId="21" xfId="0" applyNumberFormat="1" applyFill="1" applyBorder="1">
      <alignment vertical="center"/>
    </xf>
    <xf numFmtId="176" fontId="0" fillId="5" borderId="22" xfId="0" applyNumberFormat="1" applyFill="1" applyBorder="1">
      <alignment vertical="center"/>
    </xf>
    <xf numFmtId="176" fontId="0" fillId="5" borderId="25" xfId="0" applyNumberFormat="1" applyFill="1" applyBorder="1">
      <alignment vertical="center"/>
    </xf>
    <xf numFmtId="0" fontId="0" fillId="0" borderId="42" xfId="0" applyFill="1" applyBorder="1" applyAlignment="1">
      <alignment horizontal="center" vertical="center"/>
    </xf>
    <xf numFmtId="0" fontId="0" fillId="0" borderId="46" xfId="0" applyBorder="1">
      <alignment vertical="center"/>
    </xf>
    <xf numFmtId="176" fontId="0" fillId="5" borderId="49" xfId="0" applyNumberFormat="1" applyFill="1" applyBorder="1">
      <alignment vertical="center"/>
    </xf>
    <xf numFmtId="0" fontId="0" fillId="0" borderId="50" xfId="0" applyBorder="1">
      <alignment vertical="center"/>
    </xf>
    <xf numFmtId="176" fontId="0" fillId="5" borderId="54" xfId="0" applyNumberFormat="1" applyFill="1" applyBorder="1">
      <alignment vertical="center"/>
    </xf>
    <xf numFmtId="0" fontId="0" fillId="5" borderId="4" xfId="0" applyFill="1" applyBorder="1" applyAlignment="1">
      <alignment horizontal="center" vertical="center" shrinkToFit="1"/>
    </xf>
    <xf numFmtId="0" fontId="0" fillId="0" borderId="66" xfId="0" applyBorder="1">
      <alignment vertical="center"/>
    </xf>
    <xf numFmtId="177" fontId="0" fillId="0" borderId="66" xfId="0" applyNumberFormat="1" applyBorder="1">
      <alignment vertical="center"/>
    </xf>
    <xf numFmtId="177" fontId="0" fillId="0" borderId="0" xfId="0" applyNumberFormat="1">
      <alignment vertical="center"/>
    </xf>
    <xf numFmtId="176" fontId="0" fillId="0" borderId="1" xfId="0" applyNumberFormat="1" applyFont="1" applyBorder="1">
      <alignment vertical="center"/>
    </xf>
    <xf numFmtId="176" fontId="0" fillId="4" borderId="1" xfId="0" applyNumberFormat="1" applyFont="1" applyFill="1" applyBorder="1">
      <alignment vertical="center"/>
    </xf>
    <xf numFmtId="176" fontId="0" fillId="0" borderId="11" xfId="0" applyNumberFormat="1" applyFont="1" applyBorder="1">
      <alignment vertical="center"/>
    </xf>
    <xf numFmtId="176" fontId="0" fillId="3" borderId="1" xfId="0" applyNumberFormat="1" applyFont="1" applyFill="1" applyBorder="1">
      <alignment vertical="center"/>
    </xf>
    <xf numFmtId="176" fontId="0" fillId="3" borderId="12" xfId="0" applyNumberFormat="1" applyFont="1" applyFill="1" applyBorder="1">
      <alignment vertical="center"/>
    </xf>
    <xf numFmtId="176" fontId="0" fillId="3" borderId="10" xfId="0" applyNumberFormat="1" applyFont="1" applyFill="1" applyBorder="1">
      <alignment vertical="center"/>
    </xf>
    <xf numFmtId="176" fontId="0" fillId="5" borderId="9" xfId="0" applyNumberFormat="1" applyFont="1" applyFill="1" applyBorder="1">
      <alignment vertical="center"/>
    </xf>
    <xf numFmtId="176" fontId="0" fillId="5" borderId="41" xfId="0" applyNumberFormat="1" applyFont="1" applyFill="1" applyBorder="1">
      <alignment vertical="center"/>
    </xf>
    <xf numFmtId="176" fontId="0" fillId="0" borderId="15" xfId="0" applyNumberFormat="1" applyFont="1" applyBorder="1">
      <alignment vertical="center"/>
    </xf>
    <xf numFmtId="176" fontId="0" fillId="4" borderId="36" xfId="0" applyNumberFormat="1" applyFont="1" applyFill="1" applyBorder="1">
      <alignment vertical="center"/>
    </xf>
    <xf numFmtId="176" fontId="0" fillId="4" borderId="15" xfId="0" applyNumberFormat="1" applyFont="1" applyFill="1" applyBorder="1">
      <alignment vertical="center"/>
    </xf>
    <xf numFmtId="176" fontId="0" fillId="4" borderId="38" xfId="0" applyNumberFormat="1" applyFont="1" applyFill="1" applyBorder="1">
      <alignment vertical="center"/>
    </xf>
    <xf numFmtId="176" fontId="0" fillId="0" borderId="16" xfId="0" applyNumberFormat="1" applyFont="1" applyBorder="1">
      <alignment vertical="center"/>
    </xf>
    <xf numFmtId="176" fontId="0" fillId="3" borderId="15" xfId="0" applyNumberFormat="1" applyFont="1" applyFill="1" applyBorder="1">
      <alignment vertical="center"/>
    </xf>
    <xf numFmtId="176" fontId="0" fillId="3" borderId="14" xfId="0" applyNumberFormat="1" applyFont="1" applyFill="1" applyBorder="1">
      <alignment vertical="center"/>
    </xf>
    <xf numFmtId="176" fontId="0" fillId="3" borderId="17" xfId="0" applyNumberFormat="1" applyFont="1" applyFill="1" applyBorder="1">
      <alignment vertical="center"/>
    </xf>
    <xf numFmtId="176" fontId="0" fillId="5" borderId="13" xfId="0" applyNumberFormat="1" applyFont="1" applyFill="1" applyBorder="1">
      <alignment vertical="center"/>
    </xf>
    <xf numFmtId="176" fontId="0" fillId="5" borderId="21" xfId="0" applyNumberFormat="1" applyFont="1" applyFill="1" applyBorder="1">
      <alignment vertical="center"/>
    </xf>
    <xf numFmtId="176" fontId="0" fillId="2" borderId="29" xfId="0" applyNumberFormat="1" applyFont="1" applyFill="1" applyBorder="1">
      <alignment vertical="center"/>
    </xf>
    <xf numFmtId="176" fontId="0" fillId="4" borderId="23" xfId="0" applyNumberFormat="1" applyFont="1" applyFill="1" applyBorder="1">
      <alignment vertical="center"/>
    </xf>
    <xf numFmtId="176" fontId="0" fillId="2" borderId="23" xfId="0" applyNumberFormat="1" applyFont="1" applyFill="1" applyBorder="1">
      <alignment vertical="center"/>
    </xf>
    <xf numFmtId="176" fontId="0" fillId="2" borderId="34" xfId="0" applyNumberFormat="1" applyFont="1" applyFill="1" applyBorder="1">
      <alignment vertical="center"/>
    </xf>
    <xf numFmtId="176" fontId="0" fillId="3" borderId="23" xfId="0" applyNumberFormat="1" applyFont="1" applyFill="1" applyBorder="1">
      <alignment vertical="center"/>
    </xf>
    <xf numFmtId="176" fontId="0" fillId="3" borderId="29" xfId="0" applyNumberFormat="1" applyFont="1" applyFill="1" applyBorder="1">
      <alignment vertical="center"/>
    </xf>
    <xf numFmtId="176" fontId="0" fillId="3" borderId="24" xfId="0" applyNumberFormat="1" applyFont="1" applyFill="1" applyBorder="1">
      <alignment vertical="center"/>
    </xf>
    <xf numFmtId="176" fontId="0" fillId="5" borderId="28" xfId="0" applyNumberFormat="1" applyFont="1" applyFill="1" applyBorder="1">
      <alignment vertical="center"/>
    </xf>
    <xf numFmtId="176" fontId="0" fillId="5" borderId="22" xfId="0" applyNumberFormat="1" applyFont="1" applyFill="1" applyBorder="1">
      <alignment vertical="center"/>
    </xf>
    <xf numFmtId="176" fontId="0" fillId="0" borderId="23" xfId="0" applyNumberFormat="1" applyFont="1" applyBorder="1">
      <alignment vertical="center"/>
    </xf>
    <xf numFmtId="176" fontId="0" fillId="0" borderId="34" xfId="0" applyNumberFormat="1" applyFont="1" applyBorder="1">
      <alignment vertical="center"/>
    </xf>
    <xf numFmtId="176" fontId="0" fillId="0" borderId="26" xfId="0" applyNumberFormat="1" applyFont="1" applyBorder="1">
      <alignment vertical="center"/>
    </xf>
    <xf numFmtId="176" fontId="0" fillId="4" borderId="26" xfId="0" applyNumberFormat="1" applyFont="1" applyFill="1" applyBorder="1">
      <alignment vertical="center"/>
    </xf>
    <xf numFmtId="176" fontId="0" fillId="4" borderId="37" xfId="0" applyNumberFormat="1" applyFont="1" applyFill="1" applyBorder="1">
      <alignment vertical="center"/>
    </xf>
    <xf numFmtId="176" fontId="0" fillId="0" borderId="33" xfId="0" applyNumberFormat="1" applyFont="1" applyBorder="1">
      <alignment vertical="center"/>
    </xf>
    <xf numFmtId="176" fontId="0" fillId="3" borderId="26" xfId="0" applyNumberFormat="1" applyFont="1" applyFill="1" applyBorder="1">
      <alignment vertical="center"/>
    </xf>
    <xf numFmtId="176" fontId="0" fillId="3" borderId="31" xfId="0" applyNumberFormat="1" applyFont="1" applyFill="1" applyBorder="1">
      <alignment vertical="center"/>
    </xf>
    <xf numFmtId="176" fontId="0" fillId="3" borderId="27" xfId="0" applyNumberFormat="1" applyFont="1" applyFill="1" applyBorder="1">
      <alignment vertical="center"/>
    </xf>
    <xf numFmtId="176" fontId="0" fillId="5" borderId="30" xfId="0" applyNumberFormat="1" applyFont="1" applyFill="1" applyBorder="1">
      <alignment vertical="center"/>
    </xf>
    <xf numFmtId="176" fontId="0" fillId="5" borderId="25" xfId="0" applyNumberFormat="1" applyFont="1" applyFill="1" applyBorder="1">
      <alignment vertical="center"/>
    </xf>
    <xf numFmtId="176" fontId="0" fillId="4" borderId="35" xfId="0" applyNumberFormat="1" applyFont="1" applyFill="1" applyBorder="1">
      <alignment vertical="center"/>
    </xf>
    <xf numFmtId="176" fontId="0" fillId="0" borderId="37" xfId="0" applyNumberFormat="1" applyFont="1" applyBorder="1">
      <alignment vertical="center"/>
    </xf>
    <xf numFmtId="176" fontId="0" fillId="0" borderId="48" xfId="0" applyNumberFormat="1" applyFont="1" applyBorder="1">
      <alignment vertical="center"/>
    </xf>
    <xf numFmtId="176" fontId="0" fillId="3" borderId="37" xfId="0" applyNumberFormat="1" applyFont="1" applyFill="1" applyBorder="1">
      <alignment vertical="center"/>
    </xf>
    <xf numFmtId="176" fontId="0" fillId="3" borderId="47" xfId="0" applyNumberFormat="1" applyFont="1" applyFill="1" applyBorder="1">
      <alignment vertical="center"/>
    </xf>
    <xf numFmtId="176" fontId="0" fillId="3" borderId="49" xfId="0" applyNumberFormat="1" applyFont="1" applyFill="1" applyBorder="1">
      <alignment vertical="center"/>
    </xf>
    <xf numFmtId="176" fontId="0" fillId="5" borderId="46" xfId="0" applyNumberFormat="1" applyFont="1" applyFill="1" applyBorder="1">
      <alignment vertical="center"/>
    </xf>
    <xf numFmtId="176" fontId="0" fillId="5" borderId="61" xfId="0" applyNumberFormat="1" applyFont="1" applyFill="1" applyBorder="1">
      <alignment vertical="center"/>
    </xf>
    <xf numFmtId="176" fontId="0" fillId="4" borderId="55" xfId="0" applyNumberFormat="1" applyFont="1" applyFill="1" applyBorder="1">
      <alignment vertical="center"/>
    </xf>
    <xf numFmtId="176" fontId="0" fillId="3" borderId="55" xfId="0" applyNumberFormat="1" applyFont="1" applyFill="1" applyBorder="1">
      <alignment vertical="center"/>
    </xf>
    <xf numFmtId="176" fontId="0" fillId="5" borderId="59" xfId="0" applyNumberFormat="1" applyFont="1" applyFill="1" applyBorder="1">
      <alignment vertical="center"/>
    </xf>
    <xf numFmtId="176" fontId="0" fillId="4" borderId="56" xfId="0" applyNumberFormat="1" applyFont="1" applyFill="1" applyBorder="1">
      <alignment vertical="center"/>
    </xf>
    <xf numFmtId="176" fontId="0" fillId="3" borderId="56" xfId="0" applyNumberFormat="1" applyFont="1" applyFill="1" applyBorder="1">
      <alignment vertical="center"/>
    </xf>
    <xf numFmtId="176" fontId="0" fillId="5" borderId="63" xfId="0" applyNumberFormat="1" applyFont="1" applyFill="1" applyBorder="1">
      <alignment vertical="center"/>
    </xf>
    <xf numFmtId="176" fontId="0" fillId="4" borderId="57" xfId="0" applyNumberFormat="1" applyFont="1" applyFill="1" applyBorder="1">
      <alignment vertical="center"/>
    </xf>
    <xf numFmtId="176" fontId="0" fillId="3" borderId="57" xfId="0" applyNumberFormat="1" applyFont="1" applyFill="1" applyBorder="1">
      <alignment vertical="center"/>
    </xf>
    <xf numFmtId="176" fontId="0" fillId="5" borderId="60" xfId="0" applyNumberFormat="1" applyFont="1" applyFill="1" applyBorder="1">
      <alignment vertical="center"/>
    </xf>
    <xf numFmtId="176" fontId="0" fillId="4" borderId="58" xfId="0" applyNumberFormat="1" applyFont="1" applyFill="1" applyBorder="1">
      <alignment vertical="center"/>
    </xf>
    <xf numFmtId="176" fontId="0" fillId="3" borderId="58" xfId="0" applyNumberFormat="1" applyFont="1" applyFill="1" applyBorder="1">
      <alignment vertical="center"/>
    </xf>
    <xf numFmtId="176" fontId="0" fillId="5" borderId="64" xfId="0" applyNumberFormat="1" applyFont="1" applyFill="1" applyBorder="1">
      <alignment vertical="center"/>
    </xf>
    <xf numFmtId="176" fontId="0" fillId="0" borderId="52" xfId="0" applyNumberFormat="1" applyFont="1" applyBorder="1">
      <alignment vertical="center"/>
    </xf>
    <xf numFmtId="176" fontId="0" fillId="4" borderId="52" xfId="0" applyNumberFormat="1" applyFont="1" applyFill="1" applyBorder="1">
      <alignment vertical="center"/>
    </xf>
    <xf numFmtId="176" fontId="0" fillId="0" borderId="53" xfId="0" applyNumberFormat="1" applyFont="1" applyBorder="1">
      <alignment vertical="center"/>
    </xf>
    <xf numFmtId="176" fontId="0" fillId="3" borderId="52" xfId="0" applyNumberFormat="1" applyFont="1" applyFill="1" applyBorder="1">
      <alignment vertical="center"/>
    </xf>
    <xf numFmtId="176" fontId="0" fillId="3" borderId="51" xfId="0" applyNumberFormat="1" applyFont="1" applyFill="1" applyBorder="1">
      <alignment vertical="center"/>
    </xf>
    <xf numFmtId="176" fontId="0" fillId="3" borderId="54" xfId="0" applyNumberFormat="1" applyFont="1" applyFill="1" applyBorder="1">
      <alignment vertical="center"/>
    </xf>
    <xf numFmtId="176" fontId="0" fillId="5" borderId="50" xfId="0" applyNumberFormat="1" applyFont="1" applyFill="1" applyBorder="1">
      <alignment vertical="center"/>
    </xf>
    <xf numFmtId="176" fontId="0" fillId="5" borderId="62" xfId="0" applyNumberFormat="1" applyFont="1" applyFill="1" applyBorder="1">
      <alignment vertical="center"/>
    </xf>
    <xf numFmtId="176" fontId="0" fillId="2" borderId="12" xfId="0" applyNumberFormat="1" applyFont="1" applyFill="1" applyBorder="1">
      <alignment vertical="center"/>
    </xf>
    <xf numFmtId="176" fontId="0" fillId="2" borderId="1" xfId="0" applyNumberFormat="1" applyFont="1" applyFill="1" applyBorder="1">
      <alignment vertical="center"/>
    </xf>
    <xf numFmtId="176" fontId="0" fillId="2" borderId="11" xfId="0" applyNumberFormat="1" applyFont="1" applyFill="1" applyBorder="1">
      <alignment vertical="center"/>
    </xf>
    <xf numFmtId="176" fontId="0" fillId="2" borderId="14" xfId="0" applyNumberFormat="1" applyFont="1" applyFill="1" applyBorder="1">
      <alignment vertical="center"/>
    </xf>
    <xf numFmtId="176" fontId="0" fillId="2" borderId="15" xfId="0" applyNumberFormat="1" applyFont="1" applyFill="1" applyBorder="1">
      <alignment vertical="center"/>
    </xf>
    <xf numFmtId="176" fontId="0" fillId="2" borderId="16" xfId="0" applyNumberFormat="1" applyFont="1" applyFill="1" applyBorder="1">
      <alignment vertical="center"/>
    </xf>
    <xf numFmtId="176" fontId="0" fillId="2" borderId="31" xfId="0" applyNumberFormat="1" applyFont="1" applyFill="1" applyBorder="1">
      <alignment vertical="center"/>
    </xf>
    <xf numFmtId="176" fontId="0" fillId="2" borderId="26" xfId="0" applyNumberFormat="1" applyFont="1" applyFill="1" applyBorder="1">
      <alignment vertical="center"/>
    </xf>
    <xf numFmtId="176" fontId="0" fillId="2" borderId="33" xfId="0" applyNumberFormat="1" applyFont="1" applyFill="1" applyBorder="1">
      <alignment vertical="center"/>
    </xf>
    <xf numFmtId="176" fontId="0" fillId="0" borderId="44" xfId="0" applyNumberFormat="1" applyFont="1" applyBorder="1">
      <alignment vertical="center"/>
    </xf>
    <xf numFmtId="176" fontId="0" fillId="2" borderId="45" xfId="0" applyNumberFormat="1" applyFont="1" applyFill="1" applyBorder="1">
      <alignment vertical="center"/>
    </xf>
    <xf numFmtId="176" fontId="0" fillId="0" borderId="36" xfId="0" applyNumberFormat="1" applyFont="1" applyBorder="1">
      <alignment vertical="center"/>
    </xf>
    <xf numFmtId="176" fontId="0" fillId="2" borderId="27" xfId="0" applyNumberFormat="1" applyFont="1" applyFill="1" applyBorder="1">
      <alignment vertical="center"/>
    </xf>
    <xf numFmtId="0" fontId="0" fillId="0" borderId="0" xfId="0" applyFont="1" applyBorder="1">
      <alignment vertical="center"/>
    </xf>
    <xf numFmtId="176" fontId="0" fillId="0" borderId="0" xfId="0" applyNumberFormat="1" applyFont="1">
      <alignment vertical="center"/>
    </xf>
    <xf numFmtId="176" fontId="0" fillId="0" borderId="69" xfId="0" applyNumberFormat="1" applyFont="1" applyBorder="1">
      <alignment vertical="center"/>
    </xf>
    <xf numFmtId="0" fontId="0" fillId="0" borderId="68" xfId="0" applyFont="1" applyBorder="1">
      <alignment vertical="center"/>
    </xf>
    <xf numFmtId="0" fontId="0" fillId="0" borderId="0" xfId="0" applyBorder="1">
      <alignment vertical="center"/>
    </xf>
    <xf numFmtId="0" fontId="0" fillId="0" borderId="67" xfId="0" applyBorder="1" applyAlignment="1">
      <alignment horizontal="right" vertical="center"/>
    </xf>
    <xf numFmtId="0" fontId="0" fillId="0" borderId="65" xfId="0" applyFill="1" applyBorder="1" applyAlignment="1">
      <alignment horizontal="center" vertical="center" wrapText="1"/>
    </xf>
    <xf numFmtId="0" fontId="0" fillId="0" borderId="18" xfId="0" applyFill="1" applyBorder="1" applyAlignment="1">
      <alignment horizontal="center" vertical="center" wrapText="1"/>
    </xf>
    <xf numFmtId="0" fontId="7" fillId="0" borderId="8" xfId="0" applyFont="1" applyBorder="1" applyAlignment="1">
      <alignment vertical="top" wrapText="1"/>
    </xf>
    <xf numFmtId="0" fontId="7" fillId="0" borderId="65" xfId="0" applyFont="1" applyBorder="1" applyAlignment="1">
      <alignment vertical="top" wrapText="1"/>
    </xf>
    <xf numFmtId="0" fontId="7" fillId="0" borderId="50" xfId="0" applyFont="1" applyBorder="1" applyAlignment="1">
      <alignment vertical="top" wrapText="1"/>
    </xf>
    <xf numFmtId="0" fontId="3" fillId="0" borderId="6" xfId="0" applyFont="1" applyBorder="1" applyAlignment="1">
      <alignment vertical="center" wrapText="1"/>
    </xf>
    <xf numFmtId="0" fontId="4" fillId="0" borderId="6" xfId="0" applyFont="1" applyBorder="1" applyAlignment="1">
      <alignment vertical="center"/>
    </xf>
    <xf numFmtId="0" fontId="3" fillId="0" borderId="6" xfId="0" applyFont="1" applyBorder="1" applyAlignment="1">
      <alignment vertical="top" wrapText="1"/>
    </xf>
    <xf numFmtId="0" fontId="4" fillId="0" borderId="6" xfId="0" applyFont="1" applyBorder="1" applyAlignment="1">
      <alignment vertical="top" wrapText="1"/>
    </xf>
    <xf numFmtId="0" fontId="0" fillId="0" borderId="8" xfId="0" applyBorder="1" applyAlignment="1">
      <alignment vertical="top" wrapText="1"/>
    </xf>
    <xf numFmtId="0" fontId="0" fillId="0" borderId="65" xfId="0" applyBorder="1" applyAlignment="1">
      <alignment vertical="top" wrapText="1"/>
    </xf>
    <xf numFmtId="0" fontId="0" fillId="0" borderId="50" xfId="0" applyBorder="1" applyAlignment="1">
      <alignment vertical="top" wrapText="1"/>
    </xf>
    <xf numFmtId="0" fontId="0" fillId="6" borderId="20" xfId="0" applyNumberFormat="1" applyFill="1" applyBorder="1" applyAlignment="1">
      <alignment horizontal="left" vertical="top" wrapText="1"/>
    </xf>
    <xf numFmtId="0" fontId="0" fillId="0" borderId="65" xfId="0" applyNumberFormat="1" applyFill="1" applyBorder="1" applyAlignment="1">
      <alignment horizontal="left" vertical="top" wrapText="1"/>
    </xf>
    <xf numFmtId="0" fontId="0" fillId="0" borderId="18" xfId="0" applyNumberFormat="1" applyFill="1" applyBorder="1" applyAlignment="1">
      <alignment horizontal="left" vertical="top" wrapText="1"/>
    </xf>
    <xf numFmtId="0" fontId="0" fillId="0" borderId="6" xfId="0" applyBorder="1" applyAlignment="1">
      <alignment vertical="top" wrapText="1"/>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50" xfId="0" applyFill="1" applyBorder="1" applyAlignment="1">
      <alignment horizontal="center" vertical="center"/>
    </xf>
    <xf numFmtId="0" fontId="0" fillId="0" borderId="8" xfId="0" applyFill="1" applyBorder="1" applyAlignment="1">
      <alignment horizontal="center" vertical="center"/>
    </xf>
    <xf numFmtId="0" fontId="0" fillId="0" borderId="20" xfId="0" applyFill="1" applyBorder="1" applyAlignment="1">
      <alignment horizontal="center" vertical="center"/>
    </xf>
    <xf numFmtId="0" fontId="0" fillId="0" borderId="65" xfId="0" applyFill="1" applyBorder="1" applyAlignment="1">
      <alignment horizontal="center" vertical="center"/>
    </xf>
    <xf numFmtId="0" fontId="0" fillId="0" borderId="18" xfId="0" applyFill="1" applyBorder="1" applyAlignment="1">
      <alignment horizontal="center" vertical="center"/>
    </xf>
    <xf numFmtId="0" fontId="7" fillId="0" borderId="6" xfId="0" applyFont="1" applyBorder="1" applyAlignment="1">
      <alignment vertical="top" wrapText="1"/>
    </xf>
    <xf numFmtId="0" fontId="0" fillId="0" borderId="6" xfId="0" applyBorder="1" applyAlignment="1">
      <alignment vertical="top"/>
    </xf>
    <xf numFmtId="0" fontId="0" fillId="0" borderId="18" xfId="0" applyBorder="1" applyAlignment="1">
      <alignment vertical="top" wrapText="1"/>
    </xf>
    <xf numFmtId="0" fontId="7" fillId="0" borderId="9" xfId="0" applyFont="1" applyBorder="1" applyAlignment="1">
      <alignment vertical="top" wrapText="1"/>
    </xf>
    <xf numFmtId="0" fontId="0" fillId="6" borderId="20"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5" fillId="0" borderId="6" xfId="0" applyFont="1" applyBorder="1" applyAlignment="1">
      <alignment horizontal="center" vertical="center" wrapText="1"/>
    </xf>
    <xf numFmtId="0" fontId="6" fillId="0" borderId="6" xfId="0" applyFont="1" applyBorder="1" applyAlignment="1">
      <alignment horizontal="center" vertical="center"/>
    </xf>
    <xf numFmtId="0" fontId="0" fillId="0" borderId="20" xfId="0" applyFont="1" applyBorder="1" applyAlignment="1">
      <alignment vertical="top" wrapText="1"/>
    </xf>
    <xf numFmtId="0" fontId="0" fillId="0" borderId="65" xfId="0" applyFont="1" applyBorder="1" applyAlignment="1">
      <alignment vertical="top" wrapText="1"/>
    </xf>
    <xf numFmtId="0" fontId="0" fillId="0" borderId="50" xfId="0" applyFont="1" applyBorder="1" applyAlignment="1">
      <alignment vertical="top" wrapText="1"/>
    </xf>
    <xf numFmtId="0" fontId="8" fillId="6" borderId="20" xfId="0" applyNumberFormat="1" applyFont="1" applyFill="1" applyBorder="1" applyAlignment="1">
      <alignment horizontal="left" vertical="top" wrapText="1"/>
    </xf>
    <xf numFmtId="0" fontId="8" fillId="0" borderId="65" xfId="0" applyNumberFormat="1" applyFont="1" applyFill="1" applyBorder="1" applyAlignment="1">
      <alignment horizontal="left" vertical="top" wrapText="1"/>
    </xf>
    <xf numFmtId="0" fontId="8" fillId="0" borderId="18" xfId="0" applyNumberFormat="1" applyFont="1" applyFill="1" applyBorder="1" applyAlignment="1">
      <alignment horizontal="left" vertical="top" wrapText="1"/>
    </xf>
    <xf numFmtId="0" fontId="0" fillId="6" borderId="20" xfId="0" applyNumberFormat="1" applyFill="1" applyBorder="1" applyAlignment="1">
      <alignment horizontal="left" vertical="center" wrapText="1"/>
    </xf>
    <xf numFmtId="0" fontId="0" fillId="0" borderId="65" xfId="0" applyNumberFormat="1" applyFill="1" applyBorder="1" applyAlignment="1">
      <alignment horizontal="left" vertical="center" wrapText="1"/>
    </xf>
    <xf numFmtId="0" fontId="0" fillId="0" borderId="18" xfId="0" applyNumberFormat="1" applyFill="1" applyBorder="1" applyAlignment="1">
      <alignment horizontal="left" vertical="center" wrapText="1"/>
    </xf>
    <xf numFmtId="176" fontId="0" fillId="0" borderId="21" xfId="0" applyNumberFormat="1" applyFont="1" applyBorder="1">
      <alignment vertical="center"/>
    </xf>
    <xf numFmtId="176" fontId="0" fillId="2" borderId="60" xfId="0" applyNumberFormat="1" applyFont="1" applyFill="1" applyBorder="1">
      <alignment vertical="center"/>
    </xf>
    <xf numFmtId="176" fontId="0" fillId="0" borderId="22" xfId="0" applyNumberFormat="1" applyFont="1" applyBorder="1">
      <alignment vertical="center"/>
    </xf>
    <xf numFmtId="176" fontId="0" fillId="0" borderId="25" xfId="0" applyNumberFormat="1" applyFont="1" applyBorder="1">
      <alignment vertical="center"/>
    </xf>
    <xf numFmtId="176" fontId="0" fillId="0" borderId="12" xfId="0" applyNumberFormat="1" applyFont="1" applyBorder="1">
      <alignment vertical="center"/>
    </xf>
    <xf numFmtId="176" fontId="0" fillId="0" borderId="14" xfId="0" applyNumberFormat="1" applyFont="1" applyBorder="1">
      <alignment vertical="center"/>
    </xf>
    <xf numFmtId="176" fontId="0" fillId="0" borderId="29" xfId="0" applyNumberFormat="1" applyFont="1" applyBorder="1">
      <alignment vertical="center"/>
    </xf>
    <xf numFmtId="176" fontId="0" fillId="0" borderId="31" xfId="0" applyNumberFormat="1" applyFont="1" applyBorder="1">
      <alignment vertical="center"/>
    </xf>
    <xf numFmtId="176" fontId="0" fillId="0" borderId="47" xfId="0" applyNumberFormat="1" applyFont="1" applyBorder="1">
      <alignment vertical="center"/>
    </xf>
    <xf numFmtId="176" fontId="0" fillId="0" borderId="51" xfId="0" applyNumberFormat="1" applyFont="1" applyBorder="1">
      <alignment vertical="center"/>
    </xf>
    <xf numFmtId="176" fontId="0" fillId="0" borderId="43" xfId="0" applyNumberFormat="1" applyFont="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96"/>
  <sheetViews>
    <sheetView tabSelected="1" view="pageBreakPreview" zoomScaleNormal="100" zoomScaleSheetLayoutView="100" zoomScalePageLayoutView="80" workbookViewId="0">
      <pane ySplit="2" topLeftCell="A3" activePane="bottomLeft" state="frozen"/>
      <selection pane="bottomLeft" activeCell="N7" sqref="N7"/>
    </sheetView>
  </sheetViews>
  <sheetFormatPr defaultRowHeight="13.5" x14ac:dyDescent="0.15"/>
  <cols>
    <col min="1" max="1" width="3.125" customWidth="1"/>
    <col min="3" max="3" width="11.25" customWidth="1"/>
    <col min="4" max="24" width="10" customWidth="1"/>
    <col min="25" max="25" width="3.125" customWidth="1"/>
    <col min="26" max="27" width="37.75" customWidth="1"/>
  </cols>
  <sheetData>
    <row r="1" spans="2:27" ht="14.25" thickBot="1" x14ac:dyDescent="0.2">
      <c r="J1" s="157" t="s">
        <v>55</v>
      </c>
      <c r="K1" s="157"/>
      <c r="L1" s="157"/>
      <c r="X1" s="20" t="s">
        <v>40</v>
      </c>
    </row>
    <row r="2" spans="2:27" ht="14.25" thickBot="1" x14ac:dyDescent="0.2">
      <c r="B2" s="3" t="s">
        <v>41</v>
      </c>
      <c r="C2" s="3" t="s">
        <v>0</v>
      </c>
      <c r="D2" s="9" t="s">
        <v>1</v>
      </c>
      <c r="E2" s="1" t="s">
        <v>2</v>
      </c>
      <c r="F2" s="1" t="s">
        <v>3</v>
      </c>
      <c r="G2" s="1" t="s">
        <v>4</v>
      </c>
      <c r="H2" s="1" t="s">
        <v>5</v>
      </c>
      <c r="I2" s="1" t="s">
        <v>6</v>
      </c>
      <c r="J2" s="46" t="s">
        <v>36</v>
      </c>
      <c r="K2" s="47" t="s">
        <v>37</v>
      </c>
      <c r="L2" s="46" t="s">
        <v>38</v>
      </c>
      <c r="M2" s="1" t="s">
        <v>7</v>
      </c>
      <c r="N2" s="1" t="s">
        <v>8</v>
      </c>
      <c r="O2" s="1" t="s">
        <v>9</v>
      </c>
      <c r="P2" s="1" t="s">
        <v>10</v>
      </c>
      <c r="Q2" s="1" t="s">
        <v>11</v>
      </c>
      <c r="R2" s="21" t="s">
        <v>12</v>
      </c>
      <c r="S2" s="30" t="s">
        <v>39</v>
      </c>
      <c r="T2" s="31" t="s">
        <v>37</v>
      </c>
      <c r="U2" s="32" t="s">
        <v>38</v>
      </c>
      <c r="V2" s="50" t="s">
        <v>13</v>
      </c>
      <c r="W2" s="59" t="s">
        <v>43</v>
      </c>
      <c r="X2" s="69" t="s">
        <v>35</v>
      </c>
      <c r="Z2" s="3" t="s">
        <v>14</v>
      </c>
      <c r="AA2" s="2" t="s">
        <v>15</v>
      </c>
    </row>
    <row r="3" spans="2:27" ht="13.5" customHeight="1" x14ac:dyDescent="0.15">
      <c r="B3" s="174" t="s">
        <v>16</v>
      </c>
      <c r="C3" s="4" t="s">
        <v>19</v>
      </c>
      <c r="D3" s="10">
        <v>104.7</v>
      </c>
      <c r="E3" s="8">
        <v>162.9</v>
      </c>
      <c r="F3" s="8">
        <v>108.4</v>
      </c>
      <c r="G3" s="8">
        <v>171.8</v>
      </c>
      <c r="H3" s="8">
        <v>188.9</v>
      </c>
      <c r="I3" s="8">
        <v>170.2</v>
      </c>
      <c r="J3" s="48">
        <f>SUM(D3:I3)</f>
        <v>906.89999999999986</v>
      </c>
      <c r="K3" s="49">
        <v>493.5</v>
      </c>
      <c r="L3" s="49">
        <f t="shared" ref="L3:L34" si="0">J3/K3*100</f>
        <v>183.76899696048631</v>
      </c>
      <c r="M3" s="8"/>
      <c r="N3" s="8"/>
      <c r="O3" s="8"/>
      <c r="P3" s="8"/>
      <c r="Q3" s="8"/>
      <c r="R3" s="22"/>
      <c r="S3" s="33">
        <f>SUM(M3:R3)</f>
        <v>0</v>
      </c>
      <c r="T3" s="34">
        <v>343.2</v>
      </c>
      <c r="U3" s="35">
        <f>S3/T3*100</f>
        <v>0</v>
      </c>
      <c r="V3" s="51">
        <f t="shared" ref="V3:V34" si="1">SUM(D3:I3,M3:R3)</f>
        <v>906.89999999999986</v>
      </c>
      <c r="W3" s="60">
        <f>K3+T3</f>
        <v>836.7</v>
      </c>
      <c r="X3" s="52">
        <f t="shared" ref="X3:X34" si="2">V3/W3*100</f>
        <v>108.39010397992111</v>
      </c>
      <c r="Z3" s="191" t="s">
        <v>44</v>
      </c>
      <c r="AA3" s="185"/>
    </row>
    <row r="4" spans="2:27" x14ac:dyDescent="0.15">
      <c r="B4" s="175"/>
      <c r="C4" s="11" t="s">
        <v>20</v>
      </c>
      <c r="D4" s="200">
        <v>26.2</v>
      </c>
      <c r="E4" s="81">
        <v>44.4</v>
      </c>
      <c r="F4" s="81">
        <v>27.5</v>
      </c>
      <c r="G4" s="81">
        <v>39.1</v>
      </c>
      <c r="H4" s="81">
        <v>50.3</v>
      </c>
      <c r="I4" s="81">
        <v>47.1</v>
      </c>
      <c r="J4" s="83">
        <f t="shared" ref="J4:J7" si="3">SUM(D4:I4)</f>
        <v>234.6</v>
      </c>
      <c r="K4" s="83">
        <v>293.2</v>
      </c>
      <c r="L4" s="84">
        <f t="shared" si="0"/>
        <v>80.013642564802183</v>
      </c>
      <c r="M4" s="13"/>
      <c r="N4" s="13"/>
      <c r="O4" s="13"/>
      <c r="P4" s="13"/>
      <c r="Q4" s="13"/>
      <c r="R4" s="23"/>
      <c r="S4" s="36">
        <f>SUM(M4:R4)</f>
        <v>0</v>
      </c>
      <c r="T4" s="37">
        <v>92.9</v>
      </c>
      <c r="U4" s="38">
        <f t="shared" ref="U4:U67" si="4">S4/T4*100</f>
        <v>0</v>
      </c>
      <c r="V4" s="53">
        <f t="shared" si="1"/>
        <v>234.6</v>
      </c>
      <c r="W4" s="61">
        <f>K4+T4</f>
        <v>386.1</v>
      </c>
      <c r="X4" s="54">
        <f t="shared" si="2"/>
        <v>60.761460761460761</v>
      </c>
      <c r="Z4" s="192"/>
      <c r="AA4" s="182"/>
    </row>
    <row r="5" spans="2:27" x14ac:dyDescent="0.15">
      <c r="B5" s="175"/>
      <c r="C5" s="11" t="s">
        <v>21</v>
      </c>
      <c r="D5" s="201">
        <v>78.5</v>
      </c>
      <c r="E5" s="93">
        <v>118.5</v>
      </c>
      <c r="F5" s="93">
        <v>80.900000000000006</v>
      </c>
      <c r="G5" s="93">
        <v>132.69999999999999</v>
      </c>
      <c r="H5" s="93">
        <v>138.6</v>
      </c>
      <c r="I5" s="91">
        <v>123.1</v>
      </c>
      <c r="J5" s="82">
        <f t="shared" si="3"/>
        <v>672.3</v>
      </c>
      <c r="K5" s="92">
        <v>200.3</v>
      </c>
      <c r="L5" s="92">
        <f t="shared" si="0"/>
        <v>335.64653020469291</v>
      </c>
      <c r="M5" s="14"/>
      <c r="N5" s="14"/>
      <c r="O5" s="14"/>
      <c r="P5" s="14"/>
      <c r="Q5" s="14"/>
      <c r="R5" s="24"/>
      <c r="S5" s="39">
        <f t="shared" ref="S5:S68" si="5">SUM(M5:R5)</f>
        <v>0</v>
      </c>
      <c r="T5" s="40">
        <v>250.3</v>
      </c>
      <c r="U5" s="41">
        <f t="shared" si="4"/>
        <v>0</v>
      </c>
      <c r="V5" s="55">
        <f t="shared" si="1"/>
        <v>672.3</v>
      </c>
      <c r="W5" s="62">
        <f>K5+T5</f>
        <v>450.6</v>
      </c>
      <c r="X5" s="56">
        <f t="shared" si="2"/>
        <v>149.2010652463382</v>
      </c>
      <c r="Z5" s="192"/>
      <c r="AA5" s="182"/>
    </row>
    <row r="6" spans="2:27" x14ac:dyDescent="0.15">
      <c r="B6" s="175"/>
      <c r="C6" s="11" t="s">
        <v>22</v>
      </c>
      <c r="D6" s="201">
        <v>90.8</v>
      </c>
      <c r="E6" s="93">
        <v>148.69999999999999</v>
      </c>
      <c r="F6" s="93">
        <v>93.1</v>
      </c>
      <c r="G6" s="93">
        <v>152.80000000000001</v>
      </c>
      <c r="H6" s="93">
        <v>169.9</v>
      </c>
      <c r="I6" s="91">
        <v>153.6</v>
      </c>
      <c r="J6" s="92">
        <f t="shared" si="3"/>
        <v>808.90000000000009</v>
      </c>
      <c r="K6" s="92">
        <v>421.3</v>
      </c>
      <c r="L6" s="92">
        <f t="shared" si="0"/>
        <v>192.00094944220271</v>
      </c>
      <c r="M6" s="14"/>
      <c r="N6" s="14"/>
      <c r="O6" s="14"/>
      <c r="P6" s="14"/>
      <c r="Q6" s="14"/>
      <c r="R6" s="24"/>
      <c r="S6" s="39">
        <f t="shared" si="5"/>
        <v>0</v>
      </c>
      <c r="T6" s="40">
        <v>272.7</v>
      </c>
      <c r="U6" s="41">
        <f t="shared" si="4"/>
        <v>0</v>
      </c>
      <c r="V6" s="55">
        <f t="shared" si="1"/>
        <v>808.90000000000009</v>
      </c>
      <c r="W6" s="62">
        <f t="shared" ref="W6:W67" si="6">K6+T6</f>
        <v>694</v>
      </c>
      <c r="X6" s="56">
        <f t="shared" si="2"/>
        <v>116.55619596541788</v>
      </c>
      <c r="Z6" s="192"/>
      <c r="AA6" s="182"/>
    </row>
    <row r="7" spans="2:27" x14ac:dyDescent="0.15">
      <c r="B7" s="175"/>
      <c r="C7" s="11" t="s">
        <v>23</v>
      </c>
      <c r="D7" s="202">
        <v>13.9</v>
      </c>
      <c r="E7" s="100">
        <v>14.2</v>
      </c>
      <c r="F7" s="100">
        <v>15.3</v>
      </c>
      <c r="G7" s="100">
        <v>19</v>
      </c>
      <c r="H7" s="100">
        <v>19</v>
      </c>
      <c r="I7" s="100">
        <v>16.600000000000001</v>
      </c>
      <c r="J7" s="92">
        <f t="shared" si="3"/>
        <v>98</v>
      </c>
      <c r="K7" s="92">
        <v>72.2</v>
      </c>
      <c r="L7" s="92">
        <f t="shared" si="0"/>
        <v>135.73407202216066</v>
      </c>
      <c r="M7" s="15"/>
      <c r="N7" s="15"/>
      <c r="O7" s="15"/>
      <c r="P7" s="15"/>
      <c r="Q7" s="15"/>
      <c r="R7" s="25"/>
      <c r="S7" s="39">
        <f t="shared" si="5"/>
        <v>0</v>
      </c>
      <c r="T7" s="40">
        <v>70.5</v>
      </c>
      <c r="U7" s="41">
        <f t="shared" si="4"/>
        <v>0</v>
      </c>
      <c r="V7" s="55">
        <f t="shared" si="1"/>
        <v>98</v>
      </c>
      <c r="W7" s="62">
        <f t="shared" si="6"/>
        <v>142.69999999999999</v>
      </c>
      <c r="X7" s="56">
        <f t="shared" si="2"/>
        <v>68.675543097407157</v>
      </c>
      <c r="Z7" s="192"/>
      <c r="AA7" s="182"/>
    </row>
    <row r="8" spans="2:27" ht="14.25" thickBot="1" x14ac:dyDescent="0.2">
      <c r="B8" s="176"/>
      <c r="C8" s="12" t="s">
        <v>24</v>
      </c>
      <c r="D8" s="203">
        <v>24.2</v>
      </c>
      <c r="E8" s="102">
        <v>23.5</v>
      </c>
      <c r="F8" s="102">
        <v>26.1</v>
      </c>
      <c r="G8" s="102">
        <v>28.7</v>
      </c>
      <c r="H8" s="102">
        <v>29</v>
      </c>
      <c r="I8" s="102">
        <v>26.9</v>
      </c>
      <c r="J8" s="103">
        <f>SUM(D8:I8)</f>
        <v>158.4</v>
      </c>
      <c r="K8" s="103">
        <v>112.2</v>
      </c>
      <c r="L8" s="104">
        <f t="shared" si="0"/>
        <v>141.1764705882353</v>
      </c>
      <c r="M8" s="16"/>
      <c r="N8" s="16"/>
      <c r="O8" s="16"/>
      <c r="P8" s="16"/>
      <c r="Q8" s="16"/>
      <c r="R8" s="26"/>
      <c r="S8" s="42">
        <f t="shared" si="5"/>
        <v>0</v>
      </c>
      <c r="T8" s="43">
        <v>123.9</v>
      </c>
      <c r="U8" s="44">
        <f t="shared" si="4"/>
        <v>0</v>
      </c>
      <c r="V8" s="57">
        <f>SUM(D8:I8,M8:R8)</f>
        <v>158.4</v>
      </c>
      <c r="W8" s="63">
        <f t="shared" si="6"/>
        <v>236.10000000000002</v>
      </c>
      <c r="X8" s="58">
        <f t="shared" si="2"/>
        <v>67.090216010165179</v>
      </c>
      <c r="Z8" s="193"/>
      <c r="AA8" s="182"/>
    </row>
    <row r="9" spans="2:27" ht="13.5" customHeight="1" x14ac:dyDescent="0.15">
      <c r="B9" s="174" t="s">
        <v>17</v>
      </c>
      <c r="C9" s="4" t="s">
        <v>19</v>
      </c>
      <c r="D9" s="204">
        <v>135.80000000000001</v>
      </c>
      <c r="E9" s="73">
        <v>178.9</v>
      </c>
      <c r="F9" s="73">
        <v>170.9</v>
      </c>
      <c r="G9" s="73">
        <v>263.3</v>
      </c>
      <c r="H9" s="73">
        <v>376.2</v>
      </c>
      <c r="I9" s="73">
        <v>260.7</v>
      </c>
      <c r="J9" s="74">
        <f>SUM(D9:I9)</f>
        <v>1385.8000000000002</v>
      </c>
      <c r="K9" s="74">
        <v>787</v>
      </c>
      <c r="L9" s="74">
        <f t="shared" si="0"/>
        <v>176.08640406607373</v>
      </c>
      <c r="M9" s="73"/>
      <c r="N9" s="73"/>
      <c r="O9" s="73"/>
      <c r="P9" s="73"/>
      <c r="Q9" s="73"/>
      <c r="R9" s="75"/>
      <c r="S9" s="76">
        <f>SUM(M9:R9)</f>
        <v>0</v>
      </c>
      <c r="T9" s="77">
        <v>695.2</v>
      </c>
      <c r="U9" s="78">
        <f t="shared" si="4"/>
        <v>0</v>
      </c>
      <c r="V9" s="79">
        <f>SUM(D9:I9,M9:R9)</f>
        <v>1385.8000000000002</v>
      </c>
      <c r="W9" s="80">
        <f t="shared" si="6"/>
        <v>1482.2</v>
      </c>
      <c r="X9" s="52">
        <f t="shared" si="2"/>
        <v>93.496154365132924</v>
      </c>
      <c r="Z9" s="167" t="s">
        <v>45</v>
      </c>
      <c r="AA9" s="167"/>
    </row>
    <row r="10" spans="2:27" x14ac:dyDescent="0.15">
      <c r="B10" s="175"/>
      <c r="C10" s="5" t="s">
        <v>20</v>
      </c>
      <c r="D10" s="205">
        <v>51.1</v>
      </c>
      <c r="E10" s="81">
        <v>67</v>
      </c>
      <c r="F10" s="81">
        <v>66.3</v>
      </c>
      <c r="G10" s="81">
        <v>83.2</v>
      </c>
      <c r="H10" s="81">
        <v>102.4</v>
      </c>
      <c r="I10" s="81">
        <v>77.3</v>
      </c>
      <c r="J10" s="82">
        <f t="shared" ref="J10:J34" si="7">SUM(D10:I10)</f>
        <v>447.3</v>
      </c>
      <c r="K10" s="83">
        <v>213.7</v>
      </c>
      <c r="L10" s="84">
        <f t="shared" si="0"/>
        <v>209.31211979410392</v>
      </c>
      <c r="M10" s="81"/>
      <c r="N10" s="81"/>
      <c r="O10" s="81"/>
      <c r="P10" s="81"/>
      <c r="Q10" s="81"/>
      <c r="R10" s="85"/>
      <c r="S10" s="86">
        <f>SUM(M10:R10)</f>
        <v>0</v>
      </c>
      <c r="T10" s="87">
        <v>207.2</v>
      </c>
      <c r="U10" s="88">
        <f t="shared" si="4"/>
        <v>0</v>
      </c>
      <c r="V10" s="89">
        <f t="shared" si="1"/>
        <v>447.3</v>
      </c>
      <c r="W10" s="90">
        <f t="shared" si="6"/>
        <v>420.9</v>
      </c>
      <c r="X10" s="54">
        <f t="shared" si="2"/>
        <v>106.27227369921597</v>
      </c>
      <c r="Z10" s="168"/>
      <c r="AA10" s="168"/>
    </row>
    <row r="11" spans="2:27" x14ac:dyDescent="0.15">
      <c r="B11" s="175"/>
      <c r="C11" s="17" t="s">
        <v>21</v>
      </c>
      <c r="D11" s="201">
        <v>84.7</v>
      </c>
      <c r="E11" s="93">
        <v>111.9</v>
      </c>
      <c r="F11" s="93">
        <v>104.6</v>
      </c>
      <c r="G11" s="93">
        <v>180.1</v>
      </c>
      <c r="H11" s="93">
        <v>273.8</v>
      </c>
      <c r="I11" s="91">
        <v>183.4</v>
      </c>
      <c r="J11" s="92">
        <f t="shared" si="7"/>
        <v>938.50000000000011</v>
      </c>
      <c r="K11" s="92">
        <v>573.29999999999995</v>
      </c>
      <c r="L11" s="92">
        <f t="shared" si="0"/>
        <v>163.70137798709231</v>
      </c>
      <c r="M11" s="93"/>
      <c r="N11" s="93"/>
      <c r="O11" s="93"/>
      <c r="P11" s="93"/>
      <c r="Q11" s="93"/>
      <c r="R11" s="94"/>
      <c r="S11" s="95">
        <f t="shared" si="5"/>
        <v>0</v>
      </c>
      <c r="T11" s="96">
        <v>488</v>
      </c>
      <c r="U11" s="97">
        <f t="shared" si="4"/>
        <v>0</v>
      </c>
      <c r="V11" s="98">
        <f t="shared" si="1"/>
        <v>938.50000000000011</v>
      </c>
      <c r="W11" s="99">
        <f t="shared" si="6"/>
        <v>1061.3</v>
      </c>
      <c r="X11" s="56">
        <f t="shared" si="2"/>
        <v>88.429284839347986</v>
      </c>
      <c r="Z11" s="168"/>
      <c r="AA11" s="168"/>
    </row>
    <row r="12" spans="2:27" x14ac:dyDescent="0.15">
      <c r="B12" s="175"/>
      <c r="C12" s="17" t="s">
        <v>22</v>
      </c>
      <c r="D12" s="201">
        <v>126.5</v>
      </c>
      <c r="E12" s="93">
        <v>167.1</v>
      </c>
      <c r="F12" s="93">
        <v>159.80000000000001</v>
      </c>
      <c r="G12" s="93">
        <v>249</v>
      </c>
      <c r="H12" s="93">
        <v>358.3</v>
      </c>
      <c r="I12" s="91">
        <v>248</v>
      </c>
      <c r="J12" s="92">
        <f t="shared" si="7"/>
        <v>1308.7</v>
      </c>
      <c r="K12" s="92">
        <v>748</v>
      </c>
      <c r="L12" s="92">
        <f t="shared" si="0"/>
        <v>174.95989304812835</v>
      </c>
      <c r="M12" s="93"/>
      <c r="N12" s="93"/>
      <c r="O12" s="93"/>
      <c r="P12" s="93"/>
      <c r="Q12" s="93"/>
      <c r="R12" s="94"/>
      <c r="S12" s="95">
        <f t="shared" si="5"/>
        <v>0</v>
      </c>
      <c r="T12" s="96">
        <v>652.29999999999995</v>
      </c>
      <c r="U12" s="97">
        <f t="shared" si="4"/>
        <v>0</v>
      </c>
      <c r="V12" s="98">
        <f t="shared" si="1"/>
        <v>1308.7</v>
      </c>
      <c r="W12" s="99">
        <f t="shared" si="6"/>
        <v>1400.3</v>
      </c>
      <c r="X12" s="56">
        <f t="shared" si="2"/>
        <v>93.45854459758624</v>
      </c>
      <c r="Z12" s="168"/>
      <c r="AA12" s="168"/>
    </row>
    <row r="13" spans="2:27" x14ac:dyDescent="0.15">
      <c r="B13" s="175"/>
      <c r="C13" s="17" t="s">
        <v>23</v>
      </c>
      <c r="D13" s="206">
        <v>9.3000000000000007</v>
      </c>
      <c r="E13" s="100">
        <v>11.8</v>
      </c>
      <c r="F13" s="100">
        <v>11.1</v>
      </c>
      <c r="G13" s="100">
        <v>14.3</v>
      </c>
      <c r="H13" s="100">
        <v>17.899999999999999</v>
      </c>
      <c r="I13" s="100">
        <v>12.7</v>
      </c>
      <c r="J13" s="92">
        <f t="shared" si="7"/>
        <v>77.100000000000009</v>
      </c>
      <c r="K13" s="92">
        <v>39</v>
      </c>
      <c r="L13" s="92">
        <f t="shared" si="0"/>
        <v>197.69230769230774</v>
      </c>
      <c r="M13" s="100"/>
      <c r="N13" s="100"/>
      <c r="O13" s="100"/>
      <c r="P13" s="100"/>
      <c r="Q13" s="100"/>
      <c r="R13" s="101"/>
      <c r="S13" s="95">
        <f t="shared" si="5"/>
        <v>0</v>
      </c>
      <c r="T13" s="96">
        <v>42.9</v>
      </c>
      <c r="U13" s="97">
        <f t="shared" si="4"/>
        <v>0</v>
      </c>
      <c r="V13" s="98">
        <f t="shared" si="1"/>
        <v>77.100000000000009</v>
      </c>
      <c r="W13" s="99">
        <f t="shared" si="6"/>
        <v>81.900000000000006</v>
      </c>
      <c r="X13" s="56">
        <f t="shared" si="2"/>
        <v>94.139194139194132</v>
      </c>
      <c r="Z13" s="168"/>
      <c r="AA13" s="168"/>
    </row>
    <row r="14" spans="2:27" ht="14.25" thickBot="1" x14ac:dyDescent="0.2">
      <c r="B14" s="176"/>
      <c r="C14" s="18" t="s">
        <v>24</v>
      </c>
      <c r="D14" s="207">
        <v>13.1</v>
      </c>
      <c r="E14" s="102">
        <v>16.600000000000001</v>
      </c>
      <c r="F14" s="102">
        <v>16.899999999999999</v>
      </c>
      <c r="G14" s="102">
        <v>20.2</v>
      </c>
      <c r="H14" s="102">
        <v>24.5</v>
      </c>
      <c r="I14" s="102">
        <v>18</v>
      </c>
      <c r="J14" s="92">
        <f t="shared" si="7"/>
        <v>109.3</v>
      </c>
      <c r="K14" s="103">
        <v>62.8</v>
      </c>
      <c r="L14" s="104">
        <f t="shared" si="0"/>
        <v>174.04458598726114</v>
      </c>
      <c r="M14" s="102"/>
      <c r="N14" s="102"/>
      <c r="O14" s="102"/>
      <c r="P14" s="102"/>
      <c r="Q14" s="102"/>
      <c r="R14" s="105"/>
      <c r="S14" s="106">
        <f t="shared" si="5"/>
        <v>0</v>
      </c>
      <c r="T14" s="107">
        <v>49.9</v>
      </c>
      <c r="U14" s="108">
        <f t="shared" si="4"/>
        <v>0</v>
      </c>
      <c r="V14" s="109">
        <f t="shared" si="1"/>
        <v>109.3</v>
      </c>
      <c r="W14" s="110">
        <f t="shared" si="6"/>
        <v>112.69999999999999</v>
      </c>
      <c r="X14" s="58">
        <f t="shared" si="2"/>
        <v>96.983141082519978</v>
      </c>
      <c r="Z14" s="169"/>
      <c r="AA14" s="169"/>
    </row>
    <row r="15" spans="2:27" x14ac:dyDescent="0.15">
      <c r="B15" s="174" t="s">
        <v>18</v>
      </c>
      <c r="C15" s="4" t="s">
        <v>19</v>
      </c>
      <c r="D15" s="204">
        <v>122.2</v>
      </c>
      <c r="E15" s="73">
        <v>181.5</v>
      </c>
      <c r="F15" s="73">
        <v>146.19999999999999</v>
      </c>
      <c r="G15" s="73">
        <v>179.4</v>
      </c>
      <c r="H15" s="73">
        <v>229.7</v>
      </c>
      <c r="I15" s="73">
        <v>193.2</v>
      </c>
      <c r="J15" s="111">
        <f t="shared" si="7"/>
        <v>1052.2</v>
      </c>
      <c r="K15" s="74">
        <v>527.4</v>
      </c>
      <c r="L15" s="74">
        <f t="shared" si="0"/>
        <v>199.50701554797118</v>
      </c>
      <c r="M15" s="73"/>
      <c r="N15" s="73"/>
      <c r="O15" s="73"/>
      <c r="P15" s="73"/>
      <c r="Q15" s="73"/>
      <c r="R15" s="75"/>
      <c r="S15" s="76">
        <f t="shared" si="5"/>
        <v>0</v>
      </c>
      <c r="T15" s="77">
        <v>672.9</v>
      </c>
      <c r="U15" s="78">
        <f t="shared" si="4"/>
        <v>0</v>
      </c>
      <c r="V15" s="79">
        <f t="shared" si="1"/>
        <v>1052.2</v>
      </c>
      <c r="W15" s="80">
        <f t="shared" si="6"/>
        <v>1200.3</v>
      </c>
      <c r="X15" s="52">
        <f t="shared" si="2"/>
        <v>87.661417978838628</v>
      </c>
      <c r="Z15" s="186" t="s">
        <v>46</v>
      </c>
      <c r="AA15" s="189"/>
    </row>
    <row r="16" spans="2:27" x14ac:dyDescent="0.15">
      <c r="B16" s="175"/>
      <c r="C16" s="5" t="s">
        <v>20</v>
      </c>
      <c r="D16" s="205">
        <v>38.799999999999997</v>
      </c>
      <c r="E16" s="81">
        <v>63.9</v>
      </c>
      <c r="F16" s="81">
        <v>55.7</v>
      </c>
      <c r="G16" s="81">
        <v>77.900000000000006</v>
      </c>
      <c r="H16" s="81">
        <v>108.2</v>
      </c>
      <c r="I16" s="81">
        <v>84.8</v>
      </c>
      <c r="J16" s="83">
        <f t="shared" si="7"/>
        <v>429.3</v>
      </c>
      <c r="K16" s="83">
        <v>190.9</v>
      </c>
      <c r="L16" s="84">
        <f t="shared" si="0"/>
        <v>224.88213724463071</v>
      </c>
      <c r="M16" s="81"/>
      <c r="N16" s="81"/>
      <c r="O16" s="81"/>
      <c r="P16" s="81"/>
      <c r="Q16" s="81"/>
      <c r="R16" s="85"/>
      <c r="S16" s="86">
        <f t="shared" si="5"/>
        <v>0</v>
      </c>
      <c r="T16" s="87">
        <v>225.2</v>
      </c>
      <c r="U16" s="88">
        <f t="shared" si="4"/>
        <v>0</v>
      </c>
      <c r="V16" s="89">
        <f t="shared" si="1"/>
        <v>429.3</v>
      </c>
      <c r="W16" s="90">
        <f t="shared" si="6"/>
        <v>416.1</v>
      </c>
      <c r="X16" s="54">
        <f t="shared" si="2"/>
        <v>103.17231434751261</v>
      </c>
      <c r="Z16" s="187"/>
      <c r="AA16" s="190"/>
    </row>
    <row r="17" spans="2:27" x14ac:dyDescent="0.15">
      <c r="B17" s="175"/>
      <c r="C17" s="17" t="s">
        <v>21</v>
      </c>
      <c r="D17" s="201">
        <v>83.4</v>
      </c>
      <c r="E17" s="93">
        <v>117.6</v>
      </c>
      <c r="F17" s="93">
        <v>90.5</v>
      </c>
      <c r="G17" s="93">
        <v>101.5</v>
      </c>
      <c r="H17" s="93">
        <v>121.5</v>
      </c>
      <c r="I17" s="91">
        <v>108.4</v>
      </c>
      <c r="J17" s="92">
        <f t="shared" si="7"/>
        <v>622.9</v>
      </c>
      <c r="K17" s="92">
        <v>336.5</v>
      </c>
      <c r="L17" s="92">
        <f t="shared" si="0"/>
        <v>185.11144130757799</v>
      </c>
      <c r="M17" s="93"/>
      <c r="N17" s="93"/>
      <c r="O17" s="93"/>
      <c r="P17" s="93"/>
      <c r="Q17" s="93"/>
      <c r="R17" s="93"/>
      <c r="S17" s="95">
        <f t="shared" si="5"/>
        <v>0</v>
      </c>
      <c r="T17" s="96">
        <v>447.7</v>
      </c>
      <c r="U17" s="97">
        <f t="shared" si="4"/>
        <v>0</v>
      </c>
      <c r="V17" s="98">
        <f t="shared" si="1"/>
        <v>622.9</v>
      </c>
      <c r="W17" s="99">
        <f t="shared" si="6"/>
        <v>784.2</v>
      </c>
      <c r="X17" s="56">
        <f t="shared" si="2"/>
        <v>79.431267533792393</v>
      </c>
      <c r="Z17" s="187"/>
      <c r="AA17" s="190"/>
    </row>
    <row r="18" spans="2:27" x14ac:dyDescent="0.15">
      <c r="B18" s="175"/>
      <c r="C18" s="17" t="s">
        <v>22</v>
      </c>
      <c r="D18" s="201">
        <v>71.599999999999994</v>
      </c>
      <c r="E18" s="93">
        <v>115.1</v>
      </c>
      <c r="F18" s="93">
        <v>87.7</v>
      </c>
      <c r="G18" s="93">
        <v>116</v>
      </c>
      <c r="H18" s="93">
        <v>149.69999999999999</v>
      </c>
      <c r="I18" s="91">
        <v>122.3</v>
      </c>
      <c r="J18" s="92">
        <f t="shared" si="7"/>
        <v>662.39999999999986</v>
      </c>
      <c r="K18" s="92">
        <v>370.6</v>
      </c>
      <c r="L18" s="92">
        <f t="shared" si="0"/>
        <v>178.73718294657309</v>
      </c>
      <c r="M18" s="93"/>
      <c r="N18" s="93"/>
      <c r="O18" s="93"/>
      <c r="P18" s="93"/>
      <c r="Q18" s="93"/>
      <c r="R18" s="93"/>
      <c r="S18" s="95">
        <f t="shared" si="5"/>
        <v>0</v>
      </c>
      <c r="T18" s="96">
        <v>398.6</v>
      </c>
      <c r="U18" s="97">
        <f t="shared" si="4"/>
        <v>0</v>
      </c>
      <c r="V18" s="98">
        <f t="shared" si="1"/>
        <v>662.39999999999986</v>
      </c>
      <c r="W18" s="99">
        <f t="shared" si="6"/>
        <v>769.2</v>
      </c>
      <c r="X18" s="56">
        <f t="shared" si="2"/>
        <v>86.115444617784689</v>
      </c>
      <c r="Z18" s="187"/>
      <c r="AA18" s="190"/>
    </row>
    <row r="19" spans="2:27" x14ac:dyDescent="0.15">
      <c r="B19" s="175"/>
      <c r="C19" s="17" t="s">
        <v>23</v>
      </c>
      <c r="D19" s="206">
        <v>50.6</v>
      </c>
      <c r="E19" s="100">
        <v>66.400000000000006</v>
      </c>
      <c r="F19" s="100">
        <v>58.5</v>
      </c>
      <c r="G19" s="100">
        <v>63.4</v>
      </c>
      <c r="H19" s="100">
        <v>80</v>
      </c>
      <c r="I19" s="100">
        <v>70.900000000000006</v>
      </c>
      <c r="J19" s="92">
        <f t="shared" si="7"/>
        <v>389.79999999999995</v>
      </c>
      <c r="K19" s="92">
        <v>156.80000000000001</v>
      </c>
      <c r="L19" s="92">
        <f t="shared" si="0"/>
        <v>248.59693877551018</v>
      </c>
      <c r="M19" s="100"/>
      <c r="N19" s="100"/>
      <c r="O19" s="100"/>
      <c r="P19" s="100"/>
      <c r="Q19" s="100"/>
      <c r="R19" s="101"/>
      <c r="S19" s="95">
        <f t="shared" si="5"/>
        <v>0</v>
      </c>
      <c r="T19" s="96">
        <v>274.3</v>
      </c>
      <c r="U19" s="97">
        <f t="shared" si="4"/>
        <v>0</v>
      </c>
      <c r="V19" s="98">
        <f t="shared" si="1"/>
        <v>389.79999999999995</v>
      </c>
      <c r="W19" s="99">
        <f t="shared" si="6"/>
        <v>431.1</v>
      </c>
      <c r="X19" s="56">
        <f t="shared" si="2"/>
        <v>90.419856181860354</v>
      </c>
      <c r="Z19" s="187"/>
      <c r="AA19" s="190"/>
    </row>
    <row r="20" spans="2:27" ht="14.25" thickBot="1" x14ac:dyDescent="0.2">
      <c r="B20" s="176"/>
      <c r="C20" s="18" t="s">
        <v>24</v>
      </c>
      <c r="D20" s="207">
        <v>50.6</v>
      </c>
      <c r="E20" s="102">
        <v>66.400000000000006</v>
      </c>
      <c r="F20" s="102">
        <v>58.5</v>
      </c>
      <c r="G20" s="102">
        <v>63.4</v>
      </c>
      <c r="H20" s="102">
        <v>80</v>
      </c>
      <c r="I20" s="102">
        <v>70.900000000000006</v>
      </c>
      <c r="J20" s="104">
        <f t="shared" si="7"/>
        <v>389.79999999999995</v>
      </c>
      <c r="K20" s="103">
        <v>157</v>
      </c>
      <c r="L20" s="104">
        <f t="shared" si="0"/>
        <v>248.28025477707004</v>
      </c>
      <c r="M20" s="102"/>
      <c r="N20" s="102"/>
      <c r="O20" s="102"/>
      <c r="P20" s="102"/>
      <c r="Q20" s="102"/>
      <c r="R20" s="105"/>
      <c r="S20" s="106">
        <f t="shared" si="5"/>
        <v>0</v>
      </c>
      <c r="T20" s="107">
        <v>274.5</v>
      </c>
      <c r="U20" s="108">
        <f t="shared" si="4"/>
        <v>0</v>
      </c>
      <c r="V20" s="109">
        <f t="shared" si="1"/>
        <v>389.79999999999995</v>
      </c>
      <c r="W20" s="110">
        <f t="shared" si="6"/>
        <v>431.5</v>
      </c>
      <c r="X20" s="58">
        <f t="shared" si="2"/>
        <v>90.336037079953641</v>
      </c>
      <c r="Z20" s="188"/>
      <c r="AA20" s="190"/>
    </row>
    <row r="21" spans="2:27" x14ac:dyDescent="0.15">
      <c r="B21" s="174" t="s">
        <v>25</v>
      </c>
      <c r="C21" s="4" t="s">
        <v>19</v>
      </c>
      <c r="D21" s="204">
        <v>126.8</v>
      </c>
      <c r="E21" s="73">
        <v>146.1</v>
      </c>
      <c r="F21" s="73">
        <v>140.80000000000001</v>
      </c>
      <c r="G21" s="73">
        <v>146.5</v>
      </c>
      <c r="H21" s="73">
        <v>142.5</v>
      </c>
      <c r="I21" s="73">
        <v>128.30000000000001</v>
      </c>
      <c r="J21" s="74">
        <f t="shared" si="7"/>
        <v>831</v>
      </c>
      <c r="K21" s="74">
        <v>611.9</v>
      </c>
      <c r="L21" s="74">
        <f t="shared" si="0"/>
        <v>135.80650433077301</v>
      </c>
      <c r="M21" s="73"/>
      <c r="N21" s="73"/>
      <c r="O21" s="73"/>
      <c r="P21" s="73"/>
      <c r="Q21" s="73"/>
      <c r="R21" s="75"/>
      <c r="S21" s="76">
        <f>SUM(M21:R21)</f>
        <v>0</v>
      </c>
      <c r="T21" s="77">
        <v>570.9</v>
      </c>
      <c r="U21" s="78">
        <f t="shared" si="4"/>
        <v>0</v>
      </c>
      <c r="V21" s="79">
        <f t="shared" si="1"/>
        <v>831</v>
      </c>
      <c r="W21" s="80">
        <f t="shared" si="6"/>
        <v>1182.8</v>
      </c>
      <c r="X21" s="52">
        <f t="shared" si="2"/>
        <v>70.257017247210001</v>
      </c>
      <c r="Z21" s="167" t="s">
        <v>47</v>
      </c>
      <c r="AA21" s="167"/>
    </row>
    <row r="22" spans="2:27" x14ac:dyDescent="0.15">
      <c r="B22" s="175"/>
      <c r="C22" s="5" t="s">
        <v>20</v>
      </c>
      <c r="D22" s="200">
        <v>3.1</v>
      </c>
      <c r="E22" s="81">
        <v>3.3</v>
      </c>
      <c r="F22" s="81">
        <v>6.9</v>
      </c>
      <c r="G22" s="81">
        <v>7.1</v>
      </c>
      <c r="H22" s="81">
        <v>8.3000000000000007</v>
      </c>
      <c r="I22" s="81">
        <v>5</v>
      </c>
      <c r="J22" s="82">
        <f t="shared" si="7"/>
        <v>33.700000000000003</v>
      </c>
      <c r="K22" s="83">
        <v>23.4</v>
      </c>
      <c r="L22" s="84">
        <f t="shared" si="0"/>
        <v>144.01709401709405</v>
      </c>
      <c r="M22" s="81"/>
      <c r="N22" s="81"/>
      <c r="O22" s="81"/>
      <c r="P22" s="81"/>
      <c r="Q22" s="81"/>
      <c r="R22" s="85"/>
      <c r="S22" s="86">
        <f t="shared" si="5"/>
        <v>0</v>
      </c>
      <c r="T22" s="87">
        <v>27</v>
      </c>
      <c r="U22" s="88">
        <f t="shared" si="4"/>
        <v>0</v>
      </c>
      <c r="V22" s="89">
        <f t="shared" si="1"/>
        <v>33.700000000000003</v>
      </c>
      <c r="W22" s="90">
        <f t="shared" si="6"/>
        <v>50.4</v>
      </c>
      <c r="X22" s="54">
        <f t="shared" si="2"/>
        <v>66.865079365079367</v>
      </c>
      <c r="Z22" s="168"/>
      <c r="AA22" s="168"/>
    </row>
    <row r="23" spans="2:27" x14ac:dyDescent="0.15">
      <c r="B23" s="175"/>
      <c r="C23" s="17" t="s">
        <v>21</v>
      </c>
      <c r="D23" s="201">
        <v>123.7</v>
      </c>
      <c r="E23" s="93">
        <v>142.80000000000001</v>
      </c>
      <c r="F23" s="93">
        <v>133.9</v>
      </c>
      <c r="G23" s="93">
        <v>139.4</v>
      </c>
      <c r="H23" s="93">
        <v>134.19999999999999</v>
      </c>
      <c r="I23" s="91">
        <v>123.3</v>
      </c>
      <c r="J23" s="92">
        <f t="shared" si="7"/>
        <v>797.3</v>
      </c>
      <c r="K23" s="92">
        <v>588.5</v>
      </c>
      <c r="L23" s="92">
        <f t="shared" si="0"/>
        <v>135.48003398470686</v>
      </c>
      <c r="M23" s="93"/>
      <c r="N23" s="93"/>
      <c r="O23" s="93"/>
      <c r="P23" s="93"/>
      <c r="Q23" s="93"/>
      <c r="R23" s="93"/>
      <c r="S23" s="95">
        <f t="shared" si="5"/>
        <v>0</v>
      </c>
      <c r="T23" s="96">
        <v>543.9</v>
      </c>
      <c r="U23" s="97">
        <f t="shared" si="4"/>
        <v>0</v>
      </c>
      <c r="V23" s="98">
        <f t="shared" si="1"/>
        <v>797.3</v>
      </c>
      <c r="W23" s="99">
        <f t="shared" si="6"/>
        <v>1132.4000000000001</v>
      </c>
      <c r="X23" s="56">
        <f t="shared" si="2"/>
        <v>70.407983044860472</v>
      </c>
      <c r="Z23" s="168"/>
      <c r="AA23" s="168"/>
    </row>
    <row r="24" spans="2:27" x14ac:dyDescent="0.15">
      <c r="B24" s="175"/>
      <c r="C24" s="17" t="s">
        <v>22</v>
      </c>
      <c r="D24" s="201">
        <v>114.6</v>
      </c>
      <c r="E24" s="93">
        <v>132.30000000000001</v>
      </c>
      <c r="F24" s="93">
        <v>126.7</v>
      </c>
      <c r="G24" s="93">
        <v>129.4</v>
      </c>
      <c r="H24" s="93">
        <v>120.8</v>
      </c>
      <c r="I24" s="91">
        <v>112.5</v>
      </c>
      <c r="J24" s="92">
        <f t="shared" si="7"/>
        <v>736.3</v>
      </c>
      <c r="K24" s="92">
        <v>563.29999999999995</v>
      </c>
      <c r="L24" s="92">
        <f t="shared" si="0"/>
        <v>130.71187644239305</v>
      </c>
      <c r="M24" s="93"/>
      <c r="N24" s="93"/>
      <c r="O24" s="93"/>
      <c r="P24" s="93"/>
      <c r="Q24" s="93"/>
      <c r="R24" s="93"/>
      <c r="S24" s="95">
        <f t="shared" si="5"/>
        <v>0</v>
      </c>
      <c r="T24" s="96">
        <v>496.5</v>
      </c>
      <c r="U24" s="97">
        <f t="shared" si="4"/>
        <v>0</v>
      </c>
      <c r="V24" s="98">
        <f t="shared" si="1"/>
        <v>736.3</v>
      </c>
      <c r="W24" s="99">
        <f t="shared" si="6"/>
        <v>1059.8</v>
      </c>
      <c r="X24" s="56">
        <f t="shared" si="2"/>
        <v>69.475372711832421</v>
      </c>
      <c r="Z24" s="168"/>
      <c r="AA24" s="168"/>
    </row>
    <row r="25" spans="2:27" x14ac:dyDescent="0.15">
      <c r="B25" s="175"/>
      <c r="C25" s="17" t="s">
        <v>23</v>
      </c>
      <c r="D25" s="202">
        <v>12.2</v>
      </c>
      <c r="E25" s="100">
        <v>13.8</v>
      </c>
      <c r="F25" s="100">
        <v>14.1</v>
      </c>
      <c r="G25" s="100">
        <v>17.100000000000001</v>
      </c>
      <c r="H25" s="100">
        <v>21.7</v>
      </c>
      <c r="I25" s="100">
        <v>15.8</v>
      </c>
      <c r="J25" s="92">
        <f t="shared" si="7"/>
        <v>94.7</v>
      </c>
      <c r="K25" s="92">
        <v>48.6</v>
      </c>
      <c r="L25" s="92">
        <f t="shared" si="0"/>
        <v>194.85596707818931</v>
      </c>
      <c r="M25" s="100"/>
      <c r="N25" s="100"/>
      <c r="O25" s="100"/>
      <c r="P25" s="100"/>
      <c r="Q25" s="100"/>
      <c r="R25" s="101"/>
      <c r="S25" s="95">
        <f t="shared" si="5"/>
        <v>0</v>
      </c>
      <c r="T25" s="96">
        <v>74.400000000000006</v>
      </c>
      <c r="U25" s="97">
        <f t="shared" si="4"/>
        <v>0</v>
      </c>
      <c r="V25" s="98">
        <f t="shared" si="1"/>
        <v>94.7</v>
      </c>
      <c r="W25" s="99">
        <f t="shared" si="6"/>
        <v>123</v>
      </c>
      <c r="X25" s="56">
        <f t="shared" si="2"/>
        <v>76.99186991869918</v>
      </c>
      <c r="Z25" s="168"/>
      <c r="AA25" s="168"/>
    </row>
    <row r="26" spans="2:27" ht="14.25" thickBot="1" x14ac:dyDescent="0.2">
      <c r="B26" s="176"/>
      <c r="C26" s="18" t="s">
        <v>24</v>
      </c>
      <c r="D26" s="203">
        <v>13</v>
      </c>
      <c r="E26" s="102">
        <v>14.8</v>
      </c>
      <c r="F26" s="102">
        <v>15.8</v>
      </c>
      <c r="G26" s="102">
        <v>18.399999999999999</v>
      </c>
      <c r="H26" s="102">
        <v>23.3</v>
      </c>
      <c r="I26" s="102">
        <v>17.399999999999999</v>
      </c>
      <c r="J26" s="104">
        <f t="shared" si="7"/>
        <v>102.69999999999999</v>
      </c>
      <c r="K26" s="103">
        <v>56.6</v>
      </c>
      <c r="L26" s="104">
        <f t="shared" si="0"/>
        <v>181.44876325088336</v>
      </c>
      <c r="M26" s="102"/>
      <c r="N26" s="102"/>
      <c r="O26" s="102"/>
      <c r="P26" s="102"/>
      <c r="Q26" s="102"/>
      <c r="R26" s="105"/>
      <c r="S26" s="106">
        <f t="shared" si="5"/>
        <v>0</v>
      </c>
      <c r="T26" s="107">
        <v>88.3</v>
      </c>
      <c r="U26" s="108">
        <f t="shared" si="4"/>
        <v>0</v>
      </c>
      <c r="V26" s="109">
        <f t="shared" si="1"/>
        <v>102.69999999999999</v>
      </c>
      <c r="W26" s="110">
        <f t="shared" si="6"/>
        <v>144.9</v>
      </c>
      <c r="X26" s="58">
        <f t="shared" si="2"/>
        <v>70.876466528640435</v>
      </c>
      <c r="Z26" s="169"/>
      <c r="AA26" s="169"/>
    </row>
    <row r="27" spans="2:27" ht="13.5" customHeight="1" x14ac:dyDescent="0.15">
      <c r="B27" s="174" t="s">
        <v>26</v>
      </c>
      <c r="C27" s="4" t="s">
        <v>19</v>
      </c>
      <c r="D27" s="204">
        <v>27.2</v>
      </c>
      <c r="E27" s="73">
        <v>41</v>
      </c>
      <c r="F27" s="73">
        <v>32.299999999999997</v>
      </c>
      <c r="G27" s="73">
        <v>32.299999999999997</v>
      </c>
      <c r="H27" s="73">
        <v>41</v>
      </c>
      <c r="I27" s="73">
        <v>30.9</v>
      </c>
      <c r="J27" s="74">
        <f t="shared" si="7"/>
        <v>204.70000000000002</v>
      </c>
      <c r="K27" s="74">
        <v>151</v>
      </c>
      <c r="L27" s="74">
        <f t="shared" si="0"/>
        <v>135.56291390728478</v>
      </c>
      <c r="M27" s="73"/>
      <c r="N27" s="73"/>
      <c r="O27" s="73"/>
      <c r="P27" s="73"/>
      <c r="Q27" s="73"/>
      <c r="R27" s="75"/>
      <c r="S27" s="76">
        <f t="shared" si="5"/>
        <v>0</v>
      </c>
      <c r="T27" s="77">
        <v>106.3</v>
      </c>
      <c r="U27" s="78">
        <f t="shared" si="4"/>
        <v>0</v>
      </c>
      <c r="V27" s="79">
        <f t="shared" si="1"/>
        <v>204.70000000000002</v>
      </c>
      <c r="W27" s="80">
        <f t="shared" si="6"/>
        <v>257.3</v>
      </c>
      <c r="X27" s="52">
        <f t="shared" si="2"/>
        <v>79.556937427127878</v>
      </c>
      <c r="Z27" s="170" t="s">
        <v>49</v>
      </c>
      <c r="AA27" s="160"/>
    </row>
    <row r="28" spans="2:27" x14ac:dyDescent="0.15">
      <c r="B28" s="175"/>
      <c r="C28" s="5" t="s">
        <v>20</v>
      </c>
      <c r="D28" s="200">
        <v>2.5</v>
      </c>
      <c r="E28" s="81">
        <v>11.6</v>
      </c>
      <c r="F28" s="81">
        <v>9</v>
      </c>
      <c r="G28" s="81">
        <v>12.6</v>
      </c>
      <c r="H28" s="81">
        <v>13</v>
      </c>
      <c r="I28" s="81">
        <v>9.4</v>
      </c>
      <c r="J28" s="82">
        <f t="shared" si="7"/>
        <v>58.1</v>
      </c>
      <c r="K28" s="83">
        <v>30.8</v>
      </c>
      <c r="L28" s="84">
        <f t="shared" si="0"/>
        <v>188.63636363636365</v>
      </c>
      <c r="M28" s="81"/>
      <c r="N28" s="81"/>
      <c r="O28" s="81"/>
      <c r="P28" s="81"/>
      <c r="Q28" s="81"/>
      <c r="R28" s="85"/>
      <c r="S28" s="86">
        <f t="shared" si="5"/>
        <v>0</v>
      </c>
      <c r="T28" s="87">
        <v>19.8</v>
      </c>
      <c r="U28" s="88">
        <f t="shared" si="4"/>
        <v>0</v>
      </c>
      <c r="V28" s="89">
        <f t="shared" si="1"/>
        <v>58.1</v>
      </c>
      <c r="W28" s="90">
        <f t="shared" si="6"/>
        <v>50.6</v>
      </c>
      <c r="X28" s="54">
        <f t="shared" si="2"/>
        <v>114.82213438735178</v>
      </c>
      <c r="Z28" s="171"/>
      <c r="AA28" s="161"/>
    </row>
    <row r="29" spans="2:27" x14ac:dyDescent="0.15">
      <c r="B29" s="175"/>
      <c r="C29" s="17" t="s">
        <v>21</v>
      </c>
      <c r="D29" s="201">
        <v>24.7</v>
      </c>
      <c r="E29" s="93">
        <v>29.4</v>
      </c>
      <c r="F29" s="93">
        <v>23.3</v>
      </c>
      <c r="G29" s="93">
        <v>19.7</v>
      </c>
      <c r="H29" s="93">
        <v>28</v>
      </c>
      <c r="I29" s="91">
        <v>21.5</v>
      </c>
      <c r="J29" s="92">
        <f t="shared" si="7"/>
        <v>146.6</v>
      </c>
      <c r="K29" s="92">
        <v>120.2</v>
      </c>
      <c r="L29" s="92">
        <f t="shared" si="0"/>
        <v>121.96339434276207</v>
      </c>
      <c r="M29" s="93"/>
      <c r="N29" s="93"/>
      <c r="O29" s="93"/>
      <c r="P29" s="93"/>
      <c r="Q29" s="93"/>
      <c r="R29" s="94"/>
      <c r="S29" s="95">
        <f t="shared" si="5"/>
        <v>0</v>
      </c>
      <c r="T29" s="96">
        <v>86.5</v>
      </c>
      <c r="U29" s="97">
        <f t="shared" si="4"/>
        <v>0</v>
      </c>
      <c r="V29" s="98">
        <f t="shared" si="1"/>
        <v>146.6</v>
      </c>
      <c r="W29" s="99">
        <f t="shared" si="6"/>
        <v>206.7</v>
      </c>
      <c r="X29" s="56">
        <f t="shared" si="2"/>
        <v>70.924044508950175</v>
      </c>
      <c r="Z29" s="171"/>
      <c r="AA29" s="161"/>
    </row>
    <row r="30" spans="2:27" x14ac:dyDescent="0.15">
      <c r="B30" s="175"/>
      <c r="C30" s="17" t="s">
        <v>22</v>
      </c>
      <c r="D30" s="201">
        <v>26.9</v>
      </c>
      <c r="E30" s="93">
        <v>40</v>
      </c>
      <c r="F30" s="93">
        <v>31.2</v>
      </c>
      <c r="G30" s="93">
        <v>29.6</v>
      </c>
      <c r="H30" s="93">
        <v>34.4</v>
      </c>
      <c r="I30" s="91">
        <v>28.6</v>
      </c>
      <c r="J30" s="92">
        <f t="shared" si="7"/>
        <v>190.70000000000002</v>
      </c>
      <c r="K30" s="92">
        <v>150</v>
      </c>
      <c r="L30" s="92">
        <f t="shared" si="0"/>
        <v>127.13333333333334</v>
      </c>
      <c r="M30" s="93"/>
      <c r="N30" s="93"/>
      <c r="O30" s="93"/>
      <c r="P30" s="93"/>
      <c r="Q30" s="93"/>
      <c r="R30" s="94"/>
      <c r="S30" s="95">
        <f t="shared" si="5"/>
        <v>0</v>
      </c>
      <c r="T30" s="96">
        <v>105.2</v>
      </c>
      <c r="U30" s="97">
        <f t="shared" si="4"/>
        <v>0</v>
      </c>
      <c r="V30" s="98">
        <f t="shared" si="1"/>
        <v>190.70000000000002</v>
      </c>
      <c r="W30" s="99">
        <f t="shared" si="6"/>
        <v>255.2</v>
      </c>
      <c r="X30" s="56">
        <f t="shared" si="2"/>
        <v>74.725705329153612</v>
      </c>
      <c r="Z30" s="171"/>
      <c r="AA30" s="161"/>
    </row>
    <row r="31" spans="2:27" x14ac:dyDescent="0.15">
      <c r="B31" s="175"/>
      <c r="C31" s="17" t="s">
        <v>23</v>
      </c>
      <c r="D31" s="202">
        <v>0.3</v>
      </c>
      <c r="E31" s="100">
        <v>1</v>
      </c>
      <c r="F31" s="100">
        <v>1.1000000000000001</v>
      </c>
      <c r="G31" s="100">
        <v>2.7</v>
      </c>
      <c r="H31" s="100">
        <v>6.6</v>
      </c>
      <c r="I31" s="100">
        <v>2.2999999999999998</v>
      </c>
      <c r="J31" s="92">
        <f t="shared" si="7"/>
        <v>14</v>
      </c>
      <c r="K31" s="92">
        <v>1</v>
      </c>
      <c r="L31" s="92">
        <f t="shared" si="0"/>
        <v>1400</v>
      </c>
      <c r="M31" s="100"/>
      <c r="N31" s="100"/>
      <c r="O31" s="100"/>
      <c r="P31" s="100"/>
      <c r="Q31" s="100"/>
      <c r="R31" s="101"/>
      <c r="S31" s="95">
        <f t="shared" si="5"/>
        <v>0</v>
      </c>
      <c r="T31" s="96">
        <v>1.1000000000000001</v>
      </c>
      <c r="U31" s="97">
        <f t="shared" si="4"/>
        <v>0</v>
      </c>
      <c r="V31" s="98">
        <f t="shared" si="1"/>
        <v>14</v>
      </c>
      <c r="W31" s="99">
        <f t="shared" si="6"/>
        <v>2.1</v>
      </c>
      <c r="X31" s="56">
        <v>105</v>
      </c>
      <c r="Z31" s="171"/>
      <c r="AA31" s="161"/>
    </row>
    <row r="32" spans="2:27" ht="14.25" thickBot="1" x14ac:dyDescent="0.2">
      <c r="B32" s="176"/>
      <c r="C32" s="18" t="s">
        <v>24</v>
      </c>
      <c r="D32" s="203">
        <v>0.3</v>
      </c>
      <c r="E32" s="102">
        <v>1</v>
      </c>
      <c r="F32" s="102">
        <v>1.1000000000000001</v>
      </c>
      <c r="G32" s="102">
        <v>2.7</v>
      </c>
      <c r="H32" s="102">
        <v>6.6</v>
      </c>
      <c r="I32" s="102">
        <v>2.2999999999999998</v>
      </c>
      <c r="J32" s="104">
        <f t="shared" si="7"/>
        <v>14</v>
      </c>
      <c r="K32" s="103">
        <v>1</v>
      </c>
      <c r="L32" s="104">
        <f t="shared" si="0"/>
        <v>1400</v>
      </c>
      <c r="M32" s="102"/>
      <c r="N32" s="102"/>
      <c r="O32" s="102"/>
      <c r="P32" s="102"/>
      <c r="Q32" s="102"/>
      <c r="R32" s="105"/>
      <c r="S32" s="106">
        <f t="shared" si="5"/>
        <v>0</v>
      </c>
      <c r="T32" s="107">
        <v>1.1000000000000001</v>
      </c>
      <c r="U32" s="108">
        <f t="shared" si="4"/>
        <v>0</v>
      </c>
      <c r="V32" s="109">
        <f t="shared" si="1"/>
        <v>14</v>
      </c>
      <c r="W32" s="110">
        <f t="shared" si="6"/>
        <v>2.1</v>
      </c>
      <c r="X32" s="58">
        <f t="shared" si="2"/>
        <v>666.66666666666663</v>
      </c>
      <c r="Z32" s="172"/>
      <c r="AA32" s="162"/>
    </row>
    <row r="33" spans="2:27" x14ac:dyDescent="0.15">
      <c r="B33" s="174" t="s">
        <v>27</v>
      </c>
      <c r="C33" s="4" t="s">
        <v>19</v>
      </c>
      <c r="D33" s="204">
        <v>86.6</v>
      </c>
      <c r="E33" s="73">
        <v>151</v>
      </c>
      <c r="F33" s="73">
        <v>177.9</v>
      </c>
      <c r="G33" s="73">
        <v>247.3</v>
      </c>
      <c r="H33" s="73">
        <v>313.5</v>
      </c>
      <c r="I33" s="73">
        <v>185.9</v>
      </c>
      <c r="J33" s="74">
        <f t="shared" si="7"/>
        <v>1162.2</v>
      </c>
      <c r="K33" s="74">
        <v>561.6</v>
      </c>
      <c r="L33" s="74">
        <f t="shared" si="0"/>
        <v>206.94444444444446</v>
      </c>
      <c r="M33" s="73"/>
      <c r="N33" s="73"/>
      <c r="O33" s="73"/>
      <c r="P33" s="73"/>
      <c r="Q33" s="73"/>
      <c r="R33" s="75"/>
      <c r="S33" s="76">
        <f t="shared" si="5"/>
        <v>0</v>
      </c>
      <c r="T33" s="77">
        <v>529.6</v>
      </c>
      <c r="U33" s="78">
        <f t="shared" si="4"/>
        <v>0</v>
      </c>
      <c r="V33" s="79">
        <f t="shared" si="1"/>
        <v>1162.2</v>
      </c>
      <c r="W33" s="80">
        <f>K33+T33</f>
        <v>1091.2</v>
      </c>
      <c r="X33" s="52">
        <f t="shared" si="2"/>
        <v>106.5065982404692</v>
      </c>
      <c r="Z33" s="163" t="s">
        <v>48</v>
      </c>
      <c r="AA33" s="165"/>
    </row>
    <row r="34" spans="2:27" x14ac:dyDescent="0.15">
      <c r="B34" s="175"/>
      <c r="C34" s="5" t="s">
        <v>20</v>
      </c>
      <c r="D34" s="200">
        <v>20.5</v>
      </c>
      <c r="E34" s="81">
        <v>56.3</v>
      </c>
      <c r="F34" s="81">
        <v>56.8</v>
      </c>
      <c r="G34" s="81">
        <v>99.7</v>
      </c>
      <c r="H34" s="81">
        <v>146.5</v>
      </c>
      <c r="I34" s="81">
        <v>87.7</v>
      </c>
      <c r="J34" s="82">
        <f t="shared" si="7"/>
        <v>467.5</v>
      </c>
      <c r="K34" s="83">
        <v>189.6</v>
      </c>
      <c r="L34" s="84">
        <f t="shared" si="0"/>
        <v>246.5717299578059</v>
      </c>
      <c r="M34" s="81"/>
      <c r="N34" s="81"/>
      <c r="O34" s="81"/>
      <c r="P34" s="81"/>
      <c r="Q34" s="81"/>
      <c r="R34" s="85"/>
      <c r="S34" s="86">
        <f t="shared" si="5"/>
        <v>0</v>
      </c>
      <c r="T34" s="87">
        <v>135.19999999999999</v>
      </c>
      <c r="U34" s="88">
        <f t="shared" si="4"/>
        <v>0</v>
      </c>
      <c r="V34" s="89">
        <f t="shared" si="1"/>
        <v>467.5</v>
      </c>
      <c r="W34" s="90">
        <f t="shared" si="6"/>
        <v>324.79999999999995</v>
      </c>
      <c r="X34" s="54">
        <f t="shared" si="2"/>
        <v>143.93472906403943</v>
      </c>
      <c r="Z34" s="164"/>
      <c r="AA34" s="166"/>
    </row>
    <row r="35" spans="2:27" x14ac:dyDescent="0.15">
      <c r="B35" s="175"/>
      <c r="C35" s="17" t="s">
        <v>21</v>
      </c>
      <c r="D35" s="201">
        <v>66.099999999999994</v>
      </c>
      <c r="E35" s="93">
        <v>94.7</v>
      </c>
      <c r="F35" s="93">
        <v>121.1</v>
      </c>
      <c r="G35" s="93">
        <v>147.6</v>
      </c>
      <c r="H35" s="93">
        <v>167</v>
      </c>
      <c r="I35" s="91">
        <v>98.2</v>
      </c>
      <c r="J35" s="92">
        <f t="shared" ref="J35:J66" si="8">SUM(D35:I35)</f>
        <v>694.7</v>
      </c>
      <c r="K35" s="92">
        <v>372</v>
      </c>
      <c r="L35" s="92">
        <f t="shared" ref="L35:L66" si="9">J35/K35*100</f>
        <v>186.74731182795702</v>
      </c>
      <c r="M35" s="93"/>
      <c r="N35" s="93"/>
      <c r="O35" s="93"/>
      <c r="P35" s="93"/>
      <c r="Q35" s="93"/>
      <c r="R35" s="94"/>
      <c r="S35" s="95">
        <f t="shared" si="5"/>
        <v>0</v>
      </c>
      <c r="T35" s="96">
        <v>394.4</v>
      </c>
      <c r="U35" s="97">
        <f t="shared" si="4"/>
        <v>0</v>
      </c>
      <c r="V35" s="98">
        <f t="shared" ref="V35:V66" si="10">SUM(D35:I35,M35:R35)</f>
        <v>694.7</v>
      </c>
      <c r="W35" s="99">
        <f t="shared" si="6"/>
        <v>766.4</v>
      </c>
      <c r="X35" s="56">
        <f t="shared" ref="X35:X66" si="11">V35/W35*100</f>
        <v>90.644572025052213</v>
      </c>
      <c r="Z35" s="164"/>
      <c r="AA35" s="166"/>
    </row>
    <row r="36" spans="2:27" x14ac:dyDescent="0.15">
      <c r="B36" s="175"/>
      <c r="C36" s="17" t="s">
        <v>22</v>
      </c>
      <c r="D36" s="201">
        <v>63.8</v>
      </c>
      <c r="E36" s="93">
        <v>117.8</v>
      </c>
      <c r="F36" s="93">
        <v>142.30000000000001</v>
      </c>
      <c r="G36" s="93">
        <v>206.9</v>
      </c>
      <c r="H36" s="93">
        <v>264.60000000000002</v>
      </c>
      <c r="I36" s="91">
        <v>147.5</v>
      </c>
      <c r="J36" s="92">
        <f t="shared" si="8"/>
        <v>942.9</v>
      </c>
      <c r="K36" s="92">
        <v>460</v>
      </c>
      <c r="L36" s="92">
        <f t="shared" si="9"/>
        <v>204.97826086956522</v>
      </c>
      <c r="M36" s="93"/>
      <c r="N36" s="93"/>
      <c r="O36" s="93"/>
      <c r="P36" s="93"/>
      <c r="Q36" s="93"/>
      <c r="R36" s="94"/>
      <c r="S36" s="95">
        <f t="shared" si="5"/>
        <v>0</v>
      </c>
      <c r="T36" s="96">
        <v>400</v>
      </c>
      <c r="U36" s="97">
        <f t="shared" si="4"/>
        <v>0</v>
      </c>
      <c r="V36" s="98">
        <f t="shared" si="10"/>
        <v>942.9</v>
      </c>
      <c r="W36" s="99">
        <f t="shared" si="6"/>
        <v>860</v>
      </c>
      <c r="X36" s="56">
        <f t="shared" si="11"/>
        <v>109.63953488372094</v>
      </c>
      <c r="Z36" s="164"/>
      <c r="AA36" s="166"/>
    </row>
    <row r="37" spans="2:27" x14ac:dyDescent="0.15">
      <c r="B37" s="175"/>
      <c r="C37" s="17" t="s">
        <v>23</v>
      </c>
      <c r="D37" s="202">
        <v>22.8</v>
      </c>
      <c r="E37" s="100">
        <v>33.200000000000003</v>
      </c>
      <c r="F37" s="100">
        <v>35.6</v>
      </c>
      <c r="G37" s="100">
        <v>40.4</v>
      </c>
      <c r="H37" s="100">
        <v>48.9</v>
      </c>
      <c r="I37" s="100">
        <v>38.4</v>
      </c>
      <c r="J37" s="92">
        <f t="shared" si="8"/>
        <v>219.3</v>
      </c>
      <c r="K37" s="92">
        <v>101.6</v>
      </c>
      <c r="L37" s="92">
        <f t="shared" si="9"/>
        <v>215.84645669291342</v>
      </c>
      <c r="M37" s="100"/>
      <c r="N37" s="100"/>
      <c r="O37" s="100"/>
      <c r="P37" s="100"/>
      <c r="Q37" s="100"/>
      <c r="R37" s="101"/>
      <c r="S37" s="95">
        <f t="shared" si="5"/>
        <v>0</v>
      </c>
      <c r="T37" s="96">
        <v>129.6</v>
      </c>
      <c r="U37" s="97">
        <f t="shared" si="4"/>
        <v>0</v>
      </c>
      <c r="V37" s="98">
        <f t="shared" si="10"/>
        <v>219.3</v>
      </c>
      <c r="W37" s="99">
        <f t="shared" si="6"/>
        <v>231.2</v>
      </c>
      <c r="X37" s="56">
        <f t="shared" si="11"/>
        <v>94.852941176470594</v>
      </c>
      <c r="Z37" s="164"/>
      <c r="AA37" s="166"/>
    </row>
    <row r="38" spans="2:27" ht="14.25" thickBot="1" x14ac:dyDescent="0.2">
      <c r="B38" s="176"/>
      <c r="C38" s="18" t="s">
        <v>24</v>
      </c>
      <c r="D38" s="203">
        <v>23.7</v>
      </c>
      <c r="E38" s="102">
        <v>35.299999999999997</v>
      </c>
      <c r="F38" s="102">
        <v>37.5</v>
      </c>
      <c r="G38" s="102">
        <v>42.2</v>
      </c>
      <c r="H38" s="102">
        <v>52.2</v>
      </c>
      <c r="I38" s="102">
        <v>40.200000000000003</v>
      </c>
      <c r="J38" s="104">
        <f t="shared" si="8"/>
        <v>231.09999999999997</v>
      </c>
      <c r="K38" s="103">
        <v>108.6</v>
      </c>
      <c r="L38" s="104">
        <f t="shared" si="9"/>
        <v>212.79926335174952</v>
      </c>
      <c r="M38" s="102"/>
      <c r="N38" s="102"/>
      <c r="O38" s="102"/>
      <c r="P38" s="102"/>
      <c r="Q38" s="102"/>
      <c r="R38" s="105"/>
      <c r="S38" s="106">
        <f t="shared" si="5"/>
        <v>0</v>
      </c>
      <c r="T38" s="107">
        <v>137.5</v>
      </c>
      <c r="U38" s="108">
        <f t="shared" si="4"/>
        <v>0</v>
      </c>
      <c r="V38" s="109">
        <f t="shared" si="10"/>
        <v>231.09999999999997</v>
      </c>
      <c r="W38" s="110">
        <f t="shared" si="6"/>
        <v>246.1</v>
      </c>
      <c r="X38" s="58">
        <f t="shared" si="11"/>
        <v>93.904916700528233</v>
      </c>
      <c r="Z38" s="164"/>
      <c r="AA38" s="166"/>
    </row>
    <row r="39" spans="2:27" ht="13.5" customHeight="1" x14ac:dyDescent="0.15">
      <c r="B39" s="174" t="s">
        <v>28</v>
      </c>
      <c r="C39" s="4" t="s">
        <v>19</v>
      </c>
      <c r="D39" s="204">
        <v>62.4</v>
      </c>
      <c r="E39" s="73">
        <v>101.5</v>
      </c>
      <c r="F39" s="73">
        <v>98.2</v>
      </c>
      <c r="G39" s="73">
        <v>118.2</v>
      </c>
      <c r="H39" s="73">
        <v>129</v>
      </c>
      <c r="I39" s="73">
        <v>120.8</v>
      </c>
      <c r="J39" s="74">
        <f t="shared" si="8"/>
        <v>630.1</v>
      </c>
      <c r="K39" s="74">
        <v>417.9</v>
      </c>
      <c r="L39" s="74">
        <f t="shared" si="9"/>
        <v>150.77769801387893</v>
      </c>
      <c r="M39" s="73"/>
      <c r="N39" s="73"/>
      <c r="O39" s="73"/>
      <c r="P39" s="73"/>
      <c r="Q39" s="73"/>
      <c r="R39" s="75"/>
      <c r="S39" s="76">
        <f>SUM(M39:R39)</f>
        <v>0</v>
      </c>
      <c r="T39" s="77">
        <v>301.89999999999998</v>
      </c>
      <c r="U39" s="78">
        <f t="shared" si="4"/>
        <v>0</v>
      </c>
      <c r="V39" s="79">
        <f t="shared" si="10"/>
        <v>630.1</v>
      </c>
      <c r="W39" s="80">
        <f>K39+T39</f>
        <v>719.8</v>
      </c>
      <c r="X39" s="52">
        <f t="shared" si="11"/>
        <v>87.538205056960265</v>
      </c>
      <c r="Z39" s="197" t="s">
        <v>50</v>
      </c>
      <c r="AA39" s="167"/>
    </row>
    <row r="40" spans="2:27" x14ac:dyDescent="0.15">
      <c r="B40" s="175"/>
      <c r="C40" s="5" t="s">
        <v>20</v>
      </c>
      <c r="D40" s="205">
        <v>18.7</v>
      </c>
      <c r="E40" s="81">
        <v>30.5</v>
      </c>
      <c r="F40" s="81">
        <v>29.4</v>
      </c>
      <c r="G40" s="81">
        <v>35.5</v>
      </c>
      <c r="H40" s="81">
        <v>38.700000000000003</v>
      </c>
      <c r="I40" s="81">
        <v>36.299999999999997</v>
      </c>
      <c r="J40" s="82">
        <f t="shared" si="8"/>
        <v>189.10000000000002</v>
      </c>
      <c r="K40" s="83">
        <v>125.3</v>
      </c>
      <c r="L40" s="84">
        <f t="shared" si="9"/>
        <v>150.91779728651241</v>
      </c>
      <c r="M40" s="81"/>
      <c r="N40" s="81"/>
      <c r="O40" s="81"/>
      <c r="P40" s="81"/>
      <c r="Q40" s="81"/>
      <c r="R40" s="85"/>
      <c r="S40" s="86">
        <f t="shared" si="5"/>
        <v>0</v>
      </c>
      <c r="T40" s="87">
        <v>90.7</v>
      </c>
      <c r="U40" s="88">
        <f t="shared" si="4"/>
        <v>0</v>
      </c>
      <c r="V40" s="89">
        <f t="shared" si="10"/>
        <v>189.10000000000002</v>
      </c>
      <c r="W40" s="90">
        <f t="shared" si="6"/>
        <v>216</v>
      </c>
      <c r="X40" s="54">
        <f t="shared" si="11"/>
        <v>87.546296296296305</v>
      </c>
      <c r="Z40" s="198"/>
      <c r="AA40" s="168"/>
    </row>
    <row r="41" spans="2:27" x14ac:dyDescent="0.15">
      <c r="B41" s="175"/>
      <c r="C41" s="17" t="s">
        <v>21</v>
      </c>
      <c r="D41" s="201">
        <v>43.7</v>
      </c>
      <c r="E41" s="93">
        <v>71</v>
      </c>
      <c r="F41" s="93">
        <v>68.8</v>
      </c>
      <c r="G41" s="93">
        <v>82.7</v>
      </c>
      <c r="H41" s="93">
        <v>90.3</v>
      </c>
      <c r="I41" s="91">
        <v>84.5</v>
      </c>
      <c r="J41" s="92">
        <f t="shared" si="8"/>
        <v>441</v>
      </c>
      <c r="K41" s="92">
        <v>292.60000000000002</v>
      </c>
      <c r="L41" s="92">
        <f t="shared" si="9"/>
        <v>150.71770334928229</v>
      </c>
      <c r="M41" s="93"/>
      <c r="N41" s="93"/>
      <c r="O41" s="93"/>
      <c r="P41" s="93"/>
      <c r="Q41" s="93"/>
      <c r="R41" s="94"/>
      <c r="S41" s="95">
        <f t="shared" si="5"/>
        <v>0</v>
      </c>
      <c r="T41" s="96">
        <v>211.2</v>
      </c>
      <c r="U41" s="97">
        <f t="shared" si="4"/>
        <v>0</v>
      </c>
      <c r="V41" s="98">
        <f t="shared" si="10"/>
        <v>441</v>
      </c>
      <c r="W41" s="99">
        <f t="shared" si="6"/>
        <v>503.8</v>
      </c>
      <c r="X41" s="56">
        <f t="shared" si="11"/>
        <v>87.534736006351721</v>
      </c>
      <c r="Z41" s="198"/>
      <c r="AA41" s="168"/>
    </row>
    <row r="42" spans="2:27" x14ac:dyDescent="0.15">
      <c r="B42" s="175"/>
      <c r="C42" s="17" t="s">
        <v>22</v>
      </c>
      <c r="D42" s="201">
        <v>47.1</v>
      </c>
      <c r="E42" s="93">
        <v>82.9</v>
      </c>
      <c r="F42" s="93">
        <v>78.400000000000006</v>
      </c>
      <c r="G42" s="93">
        <v>95.2</v>
      </c>
      <c r="H42" s="93">
        <v>101.4</v>
      </c>
      <c r="I42" s="91">
        <v>100.1</v>
      </c>
      <c r="J42" s="92">
        <f t="shared" si="8"/>
        <v>505.1</v>
      </c>
      <c r="K42" s="92">
        <v>347.3</v>
      </c>
      <c r="L42" s="92">
        <f t="shared" si="9"/>
        <v>145.43622228620791</v>
      </c>
      <c r="M42" s="93"/>
      <c r="N42" s="93"/>
      <c r="O42" s="93"/>
      <c r="P42" s="93"/>
      <c r="Q42" s="93"/>
      <c r="R42" s="94"/>
      <c r="S42" s="95">
        <f t="shared" si="5"/>
        <v>0</v>
      </c>
      <c r="T42" s="96">
        <v>211.9</v>
      </c>
      <c r="U42" s="97">
        <f t="shared" si="4"/>
        <v>0</v>
      </c>
      <c r="V42" s="98">
        <f t="shared" si="10"/>
        <v>505.1</v>
      </c>
      <c r="W42" s="99">
        <f t="shared" si="6"/>
        <v>559.20000000000005</v>
      </c>
      <c r="X42" s="56">
        <f t="shared" si="11"/>
        <v>90.325464949928474</v>
      </c>
      <c r="Z42" s="198"/>
      <c r="AA42" s="168"/>
    </row>
    <row r="43" spans="2:27" x14ac:dyDescent="0.15">
      <c r="B43" s="175"/>
      <c r="C43" s="17" t="s">
        <v>23</v>
      </c>
      <c r="D43" s="206">
        <v>15.3</v>
      </c>
      <c r="E43" s="100">
        <v>18.600000000000001</v>
      </c>
      <c r="F43" s="100">
        <v>19.8</v>
      </c>
      <c r="G43" s="100">
        <v>23</v>
      </c>
      <c r="H43" s="100">
        <v>27.6</v>
      </c>
      <c r="I43" s="100">
        <v>20.7</v>
      </c>
      <c r="J43" s="92">
        <f t="shared" si="8"/>
        <v>125.00000000000001</v>
      </c>
      <c r="K43" s="92">
        <v>70.599999999999994</v>
      </c>
      <c r="L43" s="92">
        <f t="shared" si="9"/>
        <v>177.05382436260626</v>
      </c>
      <c r="M43" s="100"/>
      <c r="N43" s="100"/>
      <c r="O43" s="100"/>
      <c r="P43" s="100"/>
      <c r="Q43" s="100"/>
      <c r="R43" s="101"/>
      <c r="S43" s="95">
        <f t="shared" si="5"/>
        <v>0</v>
      </c>
      <c r="T43" s="96">
        <v>90</v>
      </c>
      <c r="U43" s="97">
        <f t="shared" si="4"/>
        <v>0</v>
      </c>
      <c r="V43" s="98">
        <f t="shared" si="10"/>
        <v>125.00000000000001</v>
      </c>
      <c r="W43" s="99">
        <f t="shared" si="6"/>
        <v>160.6</v>
      </c>
      <c r="X43" s="56">
        <f t="shared" si="11"/>
        <v>77.833125778331265</v>
      </c>
      <c r="Z43" s="198"/>
      <c r="AA43" s="168"/>
    </row>
    <row r="44" spans="2:27" ht="14.25" thickBot="1" x14ac:dyDescent="0.2">
      <c r="B44" s="176"/>
      <c r="C44" s="18" t="s">
        <v>24</v>
      </c>
      <c r="D44" s="207">
        <v>15.3</v>
      </c>
      <c r="E44" s="102">
        <v>18.600000000000001</v>
      </c>
      <c r="F44" s="102">
        <v>19.8</v>
      </c>
      <c r="G44" s="102">
        <v>23</v>
      </c>
      <c r="H44" s="102">
        <v>27.6</v>
      </c>
      <c r="I44" s="102">
        <v>20.7</v>
      </c>
      <c r="J44" s="104">
        <f t="shared" si="8"/>
        <v>125.00000000000001</v>
      </c>
      <c r="K44" s="103">
        <v>70.599999999999994</v>
      </c>
      <c r="L44" s="104">
        <f t="shared" si="9"/>
        <v>177.05382436260626</v>
      </c>
      <c r="M44" s="102"/>
      <c r="N44" s="102"/>
      <c r="O44" s="102"/>
      <c r="P44" s="102"/>
      <c r="Q44" s="102"/>
      <c r="R44" s="105"/>
      <c r="S44" s="106">
        <f t="shared" si="5"/>
        <v>0</v>
      </c>
      <c r="T44" s="107">
        <v>90.2</v>
      </c>
      <c r="U44" s="108">
        <f t="shared" si="4"/>
        <v>0</v>
      </c>
      <c r="V44" s="109">
        <f t="shared" si="10"/>
        <v>125.00000000000001</v>
      </c>
      <c r="W44" s="110">
        <f t="shared" si="6"/>
        <v>160.80000000000001</v>
      </c>
      <c r="X44" s="58">
        <f>V44/W44*100</f>
        <v>77.736318407960198</v>
      </c>
      <c r="Z44" s="199"/>
      <c r="AA44" s="169"/>
    </row>
    <row r="45" spans="2:27" x14ac:dyDescent="0.15">
      <c r="B45" s="174" t="s">
        <v>29</v>
      </c>
      <c r="C45" s="4" t="s">
        <v>19</v>
      </c>
      <c r="D45" s="204">
        <v>149</v>
      </c>
      <c r="E45" s="73">
        <v>225.9</v>
      </c>
      <c r="F45" s="73">
        <v>206.9</v>
      </c>
      <c r="G45" s="73">
        <v>220.9</v>
      </c>
      <c r="H45" s="73">
        <v>255.1</v>
      </c>
      <c r="I45" s="73">
        <v>239.4</v>
      </c>
      <c r="J45" s="74">
        <f t="shared" si="8"/>
        <v>1297.2</v>
      </c>
      <c r="K45" s="74">
        <v>946.1</v>
      </c>
      <c r="L45" s="74">
        <f t="shared" si="9"/>
        <v>137.11024204629533</v>
      </c>
      <c r="M45" s="73"/>
      <c r="N45" s="73"/>
      <c r="O45" s="73"/>
      <c r="P45" s="73"/>
      <c r="Q45" s="73"/>
      <c r="R45" s="75"/>
      <c r="S45" s="76">
        <f>SUM(M45:R45)</f>
        <v>0</v>
      </c>
      <c r="T45" s="77">
        <v>738</v>
      </c>
      <c r="U45" s="78">
        <f t="shared" si="4"/>
        <v>0</v>
      </c>
      <c r="V45" s="79">
        <f t="shared" si="10"/>
        <v>1297.2</v>
      </c>
      <c r="W45" s="80">
        <f>K45+T45</f>
        <v>1684.1</v>
      </c>
      <c r="X45" s="52">
        <f t="shared" si="11"/>
        <v>77.026304851255873</v>
      </c>
      <c r="Z45" s="170" t="s">
        <v>51</v>
      </c>
      <c r="AA45" s="173"/>
    </row>
    <row r="46" spans="2:27" x14ac:dyDescent="0.15">
      <c r="B46" s="175"/>
      <c r="C46" s="5" t="s">
        <v>20</v>
      </c>
      <c r="D46" s="205">
        <v>8.8000000000000007</v>
      </c>
      <c r="E46" s="81">
        <v>23.2</v>
      </c>
      <c r="F46" s="81">
        <v>21.7</v>
      </c>
      <c r="G46" s="81">
        <v>20.399999999999999</v>
      </c>
      <c r="H46" s="81">
        <v>22.2</v>
      </c>
      <c r="I46" s="81">
        <v>26.1</v>
      </c>
      <c r="J46" s="82">
        <f t="shared" si="8"/>
        <v>122.4</v>
      </c>
      <c r="K46" s="83">
        <v>75.7</v>
      </c>
      <c r="L46" s="84">
        <f t="shared" si="9"/>
        <v>161.69088507265522</v>
      </c>
      <c r="M46" s="81"/>
      <c r="N46" s="81"/>
      <c r="O46" s="81"/>
      <c r="P46" s="81"/>
      <c r="Q46" s="81"/>
      <c r="R46" s="85"/>
      <c r="S46" s="86">
        <f t="shared" si="5"/>
        <v>0</v>
      </c>
      <c r="T46" s="87">
        <v>59.5</v>
      </c>
      <c r="U46" s="88">
        <f t="shared" si="4"/>
        <v>0</v>
      </c>
      <c r="V46" s="89">
        <f t="shared" si="10"/>
        <v>122.4</v>
      </c>
      <c r="W46" s="90">
        <f t="shared" si="6"/>
        <v>135.19999999999999</v>
      </c>
      <c r="X46" s="54">
        <f t="shared" si="11"/>
        <v>90.532544378698233</v>
      </c>
      <c r="Z46" s="171"/>
      <c r="AA46" s="173"/>
    </row>
    <row r="47" spans="2:27" x14ac:dyDescent="0.15">
      <c r="B47" s="175"/>
      <c r="C47" s="17" t="s">
        <v>21</v>
      </c>
      <c r="D47" s="201">
        <v>140.19999999999999</v>
      </c>
      <c r="E47" s="93">
        <v>202.7</v>
      </c>
      <c r="F47" s="93">
        <v>185.2</v>
      </c>
      <c r="G47" s="93">
        <v>200.5</v>
      </c>
      <c r="H47" s="93">
        <v>232.9</v>
      </c>
      <c r="I47" s="91">
        <v>213.3</v>
      </c>
      <c r="J47" s="92">
        <f t="shared" si="8"/>
        <v>1174.8</v>
      </c>
      <c r="K47" s="92">
        <v>870.4</v>
      </c>
      <c r="L47" s="92">
        <f t="shared" si="9"/>
        <v>134.97242647058823</v>
      </c>
      <c r="M47" s="93"/>
      <c r="N47" s="93"/>
      <c r="O47" s="93"/>
      <c r="P47" s="93"/>
      <c r="Q47" s="93"/>
      <c r="R47" s="93"/>
      <c r="S47" s="95">
        <f t="shared" si="5"/>
        <v>0</v>
      </c>
      <c r="T47" s="96">
        <v>678.5</v>
      </c>
      <c r="U47" s="97">
        <f t="shared" si="4"/>
        <v>0</v>
      </c>
      <c r="V47" s="98">
        <f t="shared" si="10"/>
        <v>1174.8</v>
      </c>
      <c r="W47" s="99">
        <f t="shared" si="6"/>
        <v>1548.9</v>
      </c>
      <c r="X47" s="56">
        <f t="shared" si="11"/>
        <v>75.847375556846785</v>
      </c>
      <c r="Z47" s="171"/>
      <c r="AA47" s="173"/>
    </row>
    <row r="48" spans="2:27" x14ac:dyDescent="0.15">
      <c r="B48" s="175"/>
      <c r="C48" s="17" t="s">
        <v>22</v>
      </c>
      <c r="D48" s="201">
        <v>141.80000000000001</v>
      </c>
      <c r="E48" s="93">
        <v>217.8</v>
      </c>
      <c r="F48" s="93">
        <v>198.2</v>
      </c>
      <c r="G48" s="93">
        <v>210.6</v>
      </c>
      <c r="H48" s="93">
        <v>243.7</v>
      </c>
      <c r="I48" s="91">
        <v>229.2</v>
      </c>
      <c r="J48" s="92">
        <f t="shared" si="8"/>
        <v>1241.3</v>
      </c>
      <c r="K48" s="92">
        <v>916.2</v>
      </c>
      <c r="L48" s="92">
        <f t="shared" si="9"/>
        <v>135.48351888234009</v>
      </c>
      <c r="M48" s="93"/>
      <c r="N48" s="93"/>
      <c r="O48" s="93"/>
      <c r="P48" s="93"/>
      <c r="Q48" s="93"/>
      <c r="R48" s="93"/>
      <c r="S48" s="95">
        <f t="shared" si="5"/>
        <v>0</v>
      </c>
      <c r="T48" s="96">
        <v>701</v>
      </c>
      <c r="U48" s="97">
        <f t="shared" si="4"/>
        <v>0</v>
      </c>
      <c r="V48" s="98">
        <f t="shared" si="10"/>
        <v>1241.3</v>
      </c>
      <c r="W48" s="99">
        <f t="shared" si="6"/>
        <v>1617.2</v>
      </c>
      <c r="X48" s="56">
        <f t="shared" si="11"/>
        <v>76.756121691813007</v>
      </c>
      <c r="Z48" s="171"/>
      <c r="AA48" s="173"/>
    </row>
    <row r="49" spans="2:27" x14ac:dyDescent="0.15">
      <c r="B49" s="175"/>
      <c r="C49" s="17" t="s">
        <v>23</v>
      </c>
      <c r="D49" s="206">
        <v>7.2</v>
      </c>
      <c r="E49" s="100">
        <v>8.1</v>
      </c>
      <c r="F49" s="100">
        <v>8.6999999999999993</v>
      </c>
      <c r="G49" s="100">
        <v>10.3</v>
      </c>
      <c r="H49" s="100">
        <v>11.4</v>
      </c>
      <c r="I49" s="100">
        <v>10.199999999999999</v>
      </c>
      <c r="J49" s="92">
        <f t="shared" si="8"/>
        <v>55.899999999999991</v>
      </c>
      <c r="K49" s="92">
        <v>29.9</v>
      </c>
      <c r="L49" s="92">
        <f t="shared" si="9"/>
        <v>186.95652173913041</v>
      </c>
      <c r="M49" s="100"/>
      <c r="N49" s="100"/>
      <c r="O49" s="100"/>
      <c r="P49" s="100"/>
      <c r="Q49" s="100"/>
      <c r="R49" s="101"/>
      <c r="S49" s="95">
        <f t="shared" si="5"/>
        <v>0</v>
      </c>
      <c r="T49" s="96">
        <v>37</v>
      </c>
      <c r="U49" s="97">
        <f t="shared" si="4"/>
        <v>0</v>
      </c>
      <c r="V49" s="98">
        <f t="shared" si="10"/>
        <v>55.899999999999991</v>
      </c>
      <c r="W49" s="99">
        <f t="shared" si="6"/>
        <v>66.900000000000006</v>
      </c>
      <c r="X49" s="56">
        <f t="shared" si="11"/>
        <v>83.557548579970089</v>
      </c>
      <c r="Z49" s="171"/>
      <c r="AA49" s="173"/>
    </row>
    <row r="50" spans="2:27" ht="14.25" thickBot="1" x14ac:dyDescent="0.2">
      <c r="B50" s="176"/>
      <c r="C50" s="18" t="s">
        <v>24</v>
      </c>
      <c r="D50" s="207">
        <v>7.2</v>
      </c>
      <c r="E50" s="102">
        <v>8.1</v>
      </c>
      <c r="F50" s="102">
        <v>8.6999999999999993</v>
      </c>
      <c r="G50" s="102">
        <v>10.3</v>
      </c>
      <c r="H50" s="102">
        <v>11.4</v>
      </c>
      <c r="I50" s="102">
        <v>10.199999999999999</v>
      </c>
      <c r="J50" s="104">
        <f t="shared" si="8"/>
        <v>55.899999999999991</v>
      </c>
      <c r="K50" s="103">
        <v>29.9</v>
      </c>
      <c r="L50" s="104">
        <f t="shared" si="9"/>
        <v>186.95652173913041</v>
      </c>
      <c r="M50" s="102"/>
      <c r="N50" s="102"/>
      <c r="O50" s="102"/>
      <c r="P50" s="102"/>
      <c r="Q50" s="102"/>
      <c r="R50" s="105"/>
      <c r="S50" s="106">
        <f t="shared" si="5"/>
        <v>0</v>
      </c>
      <c r="T50" s="107">
        <v>37</v>
      </c>
      <c r="U50" s="108">
        <f t="shared" si="4"/>
        <v>0</v>
      </c>
      <c r="V50" s="109">
        <f t="shared" si="10"/>
        <v>55.899999999999991</v>
      </c>
      <c r="W50" s="110">
        <f t="shared" si="6"/>
        <v>66.900000000000006</v>
      </c>
      <c r="X50" s="58">
        <f t="shared" si="11"/>
        <v>83.557548579970089</v>
      </c>
      <c r="Z50" s="172"/>
      <c r="AA50" s="173"/>
    </row>
    <row r="51" spans="2:27" x14ac:dyDescent="0.15">
      <c r="B51" s="174" t="s">
        <v>30</v>
      </c>
      <c r="C51" s="4" t="s">
        <v>19</v>
      </c>
      <c r="D51" s="204">
        <v>73.099999999999994</v>
      </c>
      <c r="E51" s="73">
        <v>131.19999999999999</v>
      </c>
      <c r="F51" s="73">
        <v>97.7</v>
      </c>
      <c r="G51" s="73">
        <v>110.3</v>
      </c>
      <c r="H51" s="73">
        <v>119</v>
      </c>
      <c r="I51" s="73">
        <v>96.9</v>
      </c>
      <c r="J51" s="74">
        <f t="shared" si="8"/>
        <v>628.19999999999993</v>
      </c>
      <c r="K51" s="74">
        <v>495.2</v>
      </c>
      <c r="L51" s="74">
        <f t="shared" si="9"/>
        <v>126.85783521809368</v>
      </c>
      <c r="M51" s="73"/>
      <c r="N51" s="73"/>
      <c r="O51" s="73"/>
      <c r="P51" s="73"/>
      <c r="Q51" s="73"/>
      <c r="R51" s="75"/>
      <c r="S51" s="76">
        <f t="shared" si="5"/>
        <v>0</v>
      </c>
      <c r="T51" s="77">
        <v>337.4</v>
      </c>
      <c r="U51" s="78">
        <f t="shared" si="4"/>
        <v>0</v>
      </c>
      <c r="V51" s="79">
        <f t="shared" si="10"/>
        <v>628.19999999999993</v>
      </c>
      <c r="W51" s="80">
        <f t="shared" si="6"/>
        <v>832.59999999999991</v>
      </c>
      <c r="X51" s="52">
        <f t="shared" si="11"/>
        <v>75.450396348786924</v>
      </c>
      <c r="Z51" s="194" t="s">
        <v>52</v>
      </c>
      <c r="AA51" s="173"/>
    </row>
    <row r="52" spans="2:27" x14ac:dyDescent="0.15">
      <c r="B52" s="175"/>
      <c r="C52" s="5" t="s">
        <v>20</v>
      </c>
      <c r="D52" s="205">
        <v>2</v>
      </c>
      <c r="E52" s="81">
        <v>5.5</v>
      </c>
      <c r="F52" s="81">
        <v>6.9</v>
      </c>
      <c r="G52" s="81">
        <v>4.4000000000000004</v>
      </c>
      <c r="H52" s="81">
        <v>4.2</v>
      </c>
      <c r="I52" s="81">
        <v>4.0999999999999996</v>
      </c>
      <c r="J52" s="82">
        <f t="shared" si="8"/>
        <v>27.1</v>
      </c>
      <c r="K52" s="83">
        <v>18.8</v>
      </c>
      <c r="L52" s="84">
        <f t="shared" si="9"/>
        <v>144.14893617021275</v>
      </c>
      <c r="M52" s="81"/>
      <c r="N52" s="81"/>
      <c r="O52" s="81"/>
      <c r="P52" s="81"/>
      <c r="Q52" s="81"/>
      <c r="R52" s="85"/>
      <c r="S52" s="86">
        <f t="shared" si="5"/>
        <v>0</v>
      </c>
      <c r="T52" s="87">
        <v>6.2</v>
      </c>
      <c r="U52" s="88">
        <f t="shared" si="4"/>
        <v>0</v>
      </c>
      <c r="V52" s="89">
        <f t="shared" si="10"/>
        <v>27.1</v>
      </c>
      <c r="W52" s="90">
        <f t="shared" si="6"/>
        <v>25</v>
      </c>
      <c r="X52" s="54">
        <f t="shared" si="11"/>
        <v>108.4</v>
      </c>
      <c r="Z52" s="195"/>
      <c r="AA52" s="173"/>
    </row>
    <row r="53" spans="2:27" x14ac:dyDescent="0.15">
      <c r="B53" s="175"/>
      <c r="C53" s="17" t="s">
        <v>21</v>
      </c>
      <c r="D53" s="201">
        <v>71.099999999999994</v>
      </c>
      <c r="E53" s="93">
        <v>125.7</v>
      </c>
      <c r="F53" s="93">
        <v>90.8</v>
      </c>
      <c r="G53" s="93">
        <v>105.9</v>
      </c>
      <c r="H53" s="93">
        <v>114.8</v>
      </c>
      <c r="I53" s="91">
        <v>92.8</v>
      </c>
      <c r="J53" s="92">
        <f t="shared" si="8"/>
        <v>601.1</v>
      </c>
      <c r="K53" s="92">
        <v>476.4</v>
      </c>
      <c r="L53" s="92">
        <f t="shared" si="9"/>
        <v>126.17548278757347</v>
      </c>
      <c r="M53" s="93"/>
      <c r="N53" s="93"/>
      <c r="O53" s="93"/>
      <c r="P53" s="93"/>
      <c r="Q53" s="93"/>
      <c r="R53" s="94"/>
      <c r="S53" s="95">
        <f t="shared" si="5"/>
        <v>0</v>
      </c>
      <c r="T53" s="96">
        <v>331.2</v>
      </c>
      <c r="U53" s="97">
        <f t="shared" si="4"/>
        <v>0</v>
      </c>
      <c r="V53" s="98">
        <f t="shared" si="10"/>
        <v>601.1</v>
      </c>
      <c r="W53" s="99">
        <f t="shared" si="6"/>
        <v>807.59999999999991</v>
      </c>
      <c r="X53" s="56">
        <f t="shared" si="11"/>
        <v>74.430411094601297</v>
      </c>
      <c r="Z53" s="195"/>
      <c r="AA53" s="173"/>
    </row>
    <row r="54" spans="2:27" x14ac:dyDescent="0.15">
      <c r="B54" s="175"/>
      <c r="C54" s="17" t="s">
        <v>22</v>
      </c>
      <c r="D54" s="201">
        <v>72</v>
      </c>
      <c r="E54" s="93">
        <v>128.4</v>
      </c>
      <c r="F54" s="93">
        <v>94.8</v>
      </c>
      <c r="G54" s="93">
        <v>105.9</v>
      </c>
      <c r="H54" s="93">
        <v>112</v>
      </c>
      <c r="I54" s="91">
        <v>93.2</v>
      </c>
      <c r="J54" s="92">
        <f t="shared" si="8"/>
        <v>606.30000000000007</v>
      </c>
      <c r="K54" s="92">
        <v>480.9</v>
      </c>
      <c r="L54" s="92">
        <f>J54/K54*100</f>
        <v>126.07610729881473</v>
      </c>
      <c r="M54" s="93"/>
      <c r="N54" s="93"/>
      <c r="O54" s="93"/>
      <c r="P54" s="93"/>
      <c r="Q54" s="93"/>
      <c r="R54" s="94"/>
      <c r="S54" s="95">
        <f t="shared" si="5"/>
        <v>0</v>
      </c>
      <c r="T54" s="96">
        <v>334.5</v>
      </c>
      <c r="U54" s="97">
        <f t="shared" si="4"/>
        <v>0</v>
      </c>
      <c r="V54" s="98">
        <f t="shared" si="10"/>
        <v>606.30000000000007</v>
      </c>
      <c r="W54" s="99">
        <f t="shared" si="6"/>
        <v>815.4</v>
      </c>
      <c r="X54" s="56">
        <f t="shared" si="11"/>
        <v>74.356144223693903</v>
      </c>
      <c r="Z54" s="195"/>
      <c r="AA54" s="173"/>
    </row>
    <row r="55" spans="2:27" x14ac:dyDescent="0.15">
      <c r="B55" s="175"/>
      <c r="C55" s="17" t="s">
        <v>23</v>
      </c>
      <c r="D55" s="206">
        <v>1.1000000000000001</v>
      </c>
      <c r="E55" s="100">
        <v>2.8</v>
      </c>
      <c r="F55" s="100">
        <v>2.9</v>
      </c>
      <c r="G55" s="100">
        <v>4.4000000000000004</v>
      </c>
      <c r="H55" s="100">
        <v>7</v>
      </c>
      <c r="I55" s="100">
        <v>3.7</v>
      </c>
      <c r="J55" s="92">
        <f t="shared" si="8"/>
        <v>21.9</v>
      </c>
      <c r="K55" s="92">
        <v>14.3</v>
      </c>
      <c r="L55" s="92">
        <f t="shared" si="9"/>
        <v>153.14685314685312</v>
      </c>
      <c r="M55" s="100"/>
      <c r="N55" s="100"/>
      <c r="O55" s="100"/>
      <c r="P55" s="100"/>
      <c r="Q55" s="100"/>
      <c r="R55" s="101"/>
      <c r="S55" s="95">
        <f t="shared" si="5"/>
        <v>0</v>
      </c>
      <c r="T55" s="96">
        <v>2.9</v>
      </c>
      <c r="U55" s="97">
        <f t="shared" si="4"/>
        <v>0</v>
      </c>
      <c r="V55" s="98">
        <f t="shared" si="10"/>
        <v>21.9</v>
      </c>
      <c r="W55" s="99">
        <f t="shared" si="6"/>
        <v>17.2</v>
      </c>
      <c r="X55" s="56">
        <f t="shared" si="11"/>
        <v>127.32558139534885</v>
      </c>
      <c r="Z55" s="195"/>
      <c r="AA55" s="173"/>
    </row>
    <row r="56" spans="2:27" ht="14.25" thickBot="1" x14ac:dyDescent="0.2">
      <c r="B56" s="178"/>
      <c r="C56" s="65" t="s">
        <v>24</v>
      </c>
      <c r="D56" s="208">
        <v>1.1000000000000001</v>
      </c>
      <c r="E56" s="112">
        <v>2.8</v>
      </c>
      <c r="F56" s="112">
        <v>3</v>
      </c>
      <c r="G56" s="112">
        <v>4.5999999999999996</v>
      </c>
      <c r="H56" s="112">
        <v>7.2</v>
      </c>
      <c r="I56" s="112">
        <v>3.9</v>
      </c>
      <c r="J56" s="104">
        <f t="shared" si="8"/>
        <v>22.599999999999998</v>
      </c>
      <c r="K56" s="104">
        <v>15</v>
      </c>
      <c r="L56" s="104">
        <f t="shared" si="9"/>
        <v>150.66666666666666</v>
      </c>
      <c r="M56" s="112"/>
      <c r="N56" s="112"/>
      <c r="O56" s="112"/>
      <c r="P56" s="112"/>
      <c r="Q56" s="112"/>
      <c r="R56" s="113"/>
      <c r="S56" s="114">
        <f t="shared" si="5"/>
        <v>0</v>
      </c>
      <c r="T56" s="115">
        <v>3.4</v>
      </c>
      <c r="U56" s="116">
        <f t="shared" si="4"/>
        <v>0</v>
      </c>
      <c r="V56" s="117">
        <f t="shared" si="10"/>
        <v>22.599999999999998</v>
      </c>
      <c r="W56" s="118">
        <f t="shared" si="6"/>
        <v>18.399999999999999</v>
      </c>
      <c r="X56" s="66">
        <f t="shared" si="11"/>
        <v>122.82608695652173</v>
      </c>
      <c r="Z56" s="196"/>
      <c r="AA56" s="173"/>
    </row>
    <row r="57" spans="2:27" x14ac:dyDescent="0.15">
      <c r="B57" s="174" t="s">
        <v>31</v>
      </c>
      <c r="C57" s="4" t="s">
        <v>19</v>
      </c>
      <c r="D57" s="204">
        <v>6.3</v>
      </c>
      <c r="E57" s="73">
        <v>11.7</v>
      </c>
      <c r="F57" s="73">
        <v>15.4</v>
      </c>
      <c r="G57" s="73">
        <v>27.8</v>
      </c>
      <c r="H57" s="73">
        <v>17.399999999999999</v>
      </c>
      <c r="I57" s="73">
        <v>16.100000000000001</v>
      </c>
      <c r="J57" s="74">
        <f t="shared" si="8"/>
        <v>94.699999999999989</v>
      </c>
      <c r="K57" s="119">
        <v>66.8</v>
      </c>
      <c r="L57" s="74">
        <f t="shared" si="9"/>
        <v>141.76646706586826</v>
      </c>
      <c r="M57" s="73"/>
      <c r="N57" s="73"/>
      <c r="O57" s="73"/>
      <c r="P57" s="73"/>
      <c r="Q57" s="73"/>
      <c r="R57" s="75"/>
      <c r="S57" s="76">
        <f>SUM(M57:R57)</f>
        <v>0</v>
      </c>
      <c r="T57" s="120">
        <v>36.5</v>
      </c>
      <c r="U57" s="78">
        <f t="shared" si="4"/>
        <v>0</v>
      </c>
      <c r="V57" s="121">
        <f t="shared" si="10"/>
        <v>94.699999999999989</v>
      </c>
      <c r="W57" s="121">
        <f t="shared" si="6"/>
        <v>103.3</v>
      </c>
      <c r="X57" s="52">
        <f t="shared" si="11"/>
        <v>91.674733785091959</v>
      </c>
      <c r="Z57" s="182" t="s">
        <v>53</v>
      </c>
      <c r="AA57" s="183"/>
    </row>
    <row r="58" spans="2:27" x14ac:dyDescent="0.15">
      <c r="B58" s="175"/>
      <c r="C58" s="5" t="s">
        <v>20</v>
      </c>
      <c r="D58" s="205">
        <v>0.1</v>
      </c>
      <c r="E58" s="81">
        <v>0.4</v>
      </c>
      <c r="F58" s="81">
        <v>0.6</v>
      </c>
      <c r="G58" s="81">
        <v>0.6</v>
      </c>
      <c r="H58" s="81">
        <v>0.6</v>
      </c>
      <c r="I58" s="81">
        <v>0.6</v>
      </c>
      <c r="J58" s="82">
        <f t="shared" si="8"/>
        <v>2.9000000000000004</v>
      </c>
      <c r="K58" s="122">
        <v>2.4</v>
      </c>
      <c r="L58" s="84">
        <f t="shared" si="9"/>
        <v>120.83333333333334</v>
      </c>
      <c r="M58" s="81"/>
      <c r="N58" s="81"/>
      <c r="O58" s="81"/>
      <c r="P58" s="81"/>
      <c r="Q58" s="81"/>
      <c r="R58" s="85"/>
      <c r="S58" s="86">
        <f t="shared" si="5"/>
        <v>0</v>
      </c>
      <c r="T58" s="123">
        <v>0.4</v>
      </c>
      <c r="U58" s="88">
        <f t="shared" si="4"/>
        <v>0</v>
      </c>
      <c r="V58" s="124">
        <f t="shared" si="10"/>
        <v>2.9000000000000004</v>
      </c>
      <c r="W58" s="124">
        <f t="shared" si="6"/>
        <v>2.8</v>
      </c>
      <c r="X58" s="54">
        <f t="shared" si="11"/>
        <v>103.57142857142858</v>
      </c>
      <c r="Z58" s="183"/>
      <c r="AA58" s="183"/>
    </row>
    <row r="59" spans="2:27" x14ac:dyDescent="0.15">
      <c r="B59" s="175"/>
      <c r="C59" s="17" t="s">
        <v>21</v>
      </c>
      <c r="D59" s="91">
        <v>6.2</v>
      </c>
      <c r="E59" s="91">
        <v>11.3</v>
      </c>
      <c r="F59" s="91">
        <v>14.8</v>
      </c>
      <c r="G59" s="91">
        <v>27.2</v>
      </c>
      <c r="H59" s="91">
        <v>16.8</v>
      </c>
      <c r="I59" s="91">
        <v>15.5</v>
      </c>
      <c r="J59" s="92">
        <f t="shared" si="8"/>
        <v>91.8</v>
      </c>
      <c r="K59" s="125">
        <v>64.400000000000006</v>
      </c>
      <c r="L59" s="92">
        <f t="shared" si="9"/>
        <v>142.54658385093165</v>
      </c>
      <c r="M59" s="93"/>
      <c r="N59" s="93"/>
      <c r="O59" s="93"/>
      <c r="P59" s="93"/>
      <c r="Q59" s="93"/>
      <c r="R59" s="94"/>
      <c r="S59" s="95">
        <f t="shared" si="5"/>
        <v>0</v>
      </c>
      <c r="T59" s="126">
        <v>36.1</v>
      </c>
      <c r="U59" s="97">
        <f t="shared" si="4"/>
        <v>0</v>
      </c>
      <c r="V59" s="127">
        <f t="shared" si="10"/>
        <v>91.8</v>
      </c>
      <c r="W59" s="127">
        <f t="shared" si="6"/>
        <v>100.5</v>
      </c>
      <c r="X59" s="56">
        <f t="shared" si="11"/>
        <v>91.343283582089555</v>
      </c>
      <c r="Z59" s="183"/>
      <c r="AA59" s="183"/>
    </row>
    <row r="60" spans="2:27" x14ac:dyDescent="0.15">
      <c r="B60" s="175"/>
      <c r="C60" s="17" t="s">
        <v>22</v>
      </c>
      <c r="D60" s="91">
        <v>5.8</v>
      </c>
      <c r="E60" s="91">
        <v>10.199999999999999</v>
      </c>
      <c r="F60" s="91">
        <v>13.9</v>
      </c>
      <c r="G60" s="91">
        <v>26</v>
      </c>
      <c r="H60" s="91">
        <v>15.3</v>
      </c>
      <c r="I60" s="91">
        <v>14.2</v>
      </c>
      <c r="J60" s="92">
        <f t="shared" si="8"/>
        <v>85.4</v>
      </c>
      <c r="K60" s="125">
        <v>63.4</v>
      </c>
      <c r="L60" s="92">
        <f t="shared" si="9"/>
        <v>134.70031545741327</v>
      </c>
      <c r="M60" s="93"/>
      <c r="N60" s="93"/>
      <c r="O60" s="93"/>
      <c r="P60" s="93"/>
      <c r="Q60" s="93"/>
      <c r="R60" s="94"/>
      <c r="S60" s="95">
        <f t="shared" si="5"/>
        <v>0</v>
      </c>
      <c r="T60" s="126">
        <v>32.700000000000003</v>
      </c>
      <c r="U60" s="97">
        <f t="shared" si="4"/>
        <v>0</v>
      </c>
      <c r="V60" s="127">
        <f t="shared" si="10"/>
        <v>85.4</v>
      </c>
      <c r="W60" s="127">
        <f t="shared" si="6"/>
        <v>96.1</v>
      </c>
      <c r="X60" s="56">
        <f t="shared" si="11"/>
        <v>88.865764828303867</v>
      </c>
      <c r="Z60" s="183"/>
      <c r="AA60" s="183"/>
    </row>
    <row r="61" spans="2:27" x14ac:dyDescent="0.15">
      <c r="B61" s="175"/>
      <c r="C61" s="17" t="s">
        <v>23</v>
      </c>
      <c r="D61" s="206">
        <v>0.5</v>
      </c>
      <c r="E61" s="100">
        <v>1.5</v>
      </c>
      <c r="F61" s="100">
        <v>1.5</v>
      </c>
      <c r="G61" s="100">
        <v>1.8</v>
      </c>
      <c r="H61" s="100">
        <v>2.1</v>
      </c>
      <c r="I61" s="100">
        <v>1.9</v>
      </c>
      <c r="J61" s="92">
        <f t="shared" si="8"/>
        <v>9.3000000000000007</v>
      </c>
      <c r="K61" s="125">
        <v>3.4</v>
      </c>
      <c r="L61" s="92">
        <f t="shared" si="9"/>
        <v>273.52941176470591</v>
      </c>
      <c r="M61" s="100"/>
      <c r="N61" s="100"/>
      <c r="O61" s="100"/>
      <c r="P61" s="100"/>
      <c r="Q61" s="100"/>
      <c r="R61" s="101"/>
      <c r="S61" s="95">
        <f t="shared" si="5"/>
        <v>0</v>
      </c>
      <c r="T61" s="126">
        <v>3.8</v>
      </c>
      <c r="U61" s="97">
        <f t="shared" si="4"/>
        <v>0</v>
      </c>
      <c r="V61" s="127">
        <f>SUM(D61:I61,M61:R61)</f>
        <v>9.3000000000000007</v>
      </c>
      <c r="W61" s="127">
        <f t="shared" si="6"/>
        <v>7.1999999999999993</v>
      </c>
      <c r="X61" s="56">
        <f t="shared" si="11"/>
        <v>129.16666666666669</v>
      </c>
      <c r="Z61" s="183"/>
      <c r="AA61" s="183"/>
    </row>
    <row r="62" spans="2:27" ht="14.25" thickBot="1" x14ac:dyDescent="0.2">
      <c r="B62" s="176"/>
      <c r="C62" s="18" t="s">
        <v>24</v>
      </c>
      <c r="D62" s="207">
        <v>0.5</v>
      </c>
      <c r="E62" s="102">
        <v>1.5</v>
      </c>
      <c r="F62" s="102">
        <v>1.5</v>
      </c>
      <c r="G62" s="102">
        <v>1.8</v>
      </c>
      <c r="H62" s="102">
        <v>2.1</v>
      </c>
      <c r="I62" s="102">
        <v>1.9</v>
      </c>
      <c r="J62" s="103">
        <f t="shared" si="8"/>
        <v>9.3000000000000007</v>
      </c>
      <c r="K62" s="128">
        <v>3.4</v>
      </c>
      <c r="L62" s="103">
        <f t="shared" si="9"/>
        <v>273.52941176470591</v>
      </c>
      <c r="M62" s="102"/>
      <c r="N62" s="102"/>
      <c r="O62" s="102"/>
      <c r="P62" s="102"/>
      <c r="Q62" s="102"/>
      <c r="R62" s="105"/>
      <c r="S62" s="106">
        <f t="shared" si="5"/>
        <v>0</v>
      </c>
      <c r="T62" s="129">
        <v>3.8</v>
      </c>
      <c r="U62" s="108">
        <f t="shared" si="4"/>
        <v>0</v>
      </c>
      <c r="V62" s="130">
        <f t="shared" si="10"/>
        <v>9.3000000000000007</v>
      </c>
      <c r="W62" s="130">
        <f t="shared" si="6"/>
        <v>7.1999999999999993</v>
      </c>
      <c r="X62" s="58">
        <f t="shared" si="11"/>
        <v>129.16666666666669</v>
      </c>
      <c r="Z62" s="183"/>
      <c r="AA62" s="183"/>
    </row>
    <row r="63" spans="2:27" x14ac:dyDescent="0.15">
      <c r="B63" s="177" t="s">
        <v>32</v>
      </c>
      <c r="C63" s="67" t="s">
        <v>19</v>
      </c>
      <c r="D63" s="209">
        <v>7.8</v>
      </c>
      <c r="E63" s="131">
        <v>11.8</v>
      </c>
      <c r="F63" s="131">
        <v>8.9</v>
      </c>
      <c r="G63" s="131">
        <v>15.2</v>
      </c>
      <c r="H63" s="131">
        <v>18.3</v>
      </c>
      <c r="I63" s="131">
        <v>13</v>
      </c>
      <c r="J63" s="132">
        <f t="shared" si="8"/>
        <v>75</v>
      </c>
      <c r="K63" s="132">
        <v>51.8</v>
      </c>
      <c r="L63" s="132">
        <f t="shared" si="9"/>
        <v>144.78764478764478</v>
      </c>
      <c r="M63" s="131"/>
      <c r="N63" s="131"/>
      <c r="O63" s="131"/>
      <c r="P63" s="131"/>
      <c r="Q63" s="131"/>
      <c r="R63" s="133"/>
      <c r="S63" s="134">
        <f t="shared" si="5"/>
        <v>0</v>
      </c>
      <c r="T63" s="135">
        <v>37.4</v>
      </c>
      <c r="U63" s="136">
        <f t="shared" si="4"/>
        <v>0</v>
      </c>
      <c r="V63" s="137">
        <f t="shared" si="10"/>
        <v>75</v>
      </c>
      <c r="W63" s="138">
        <f t="shared" si="6"/>
        <v>89.199999999999989</v>
      </c>
      <c r="X63" s="68">
        <f t="shared" si="11"/>
        <v>84.080717488789247</v>
      </c>
      <c r="Z63" s="167" t="s">
        <v>54</v>
      </c>
      <c r="AA63" s="167"/>
    </row>
    <row r="64" spans="2:27" x14ac:dyDescent="0.15">
      <c r="B64" s="175"/>
      <c r="C64" s="5" t="s">
        <v>20</v>
      </c>
      <c r="D64" s="205">
        <v>0.3</v>
      </c>
      <c r="E64" s="81">
        <v>0.3</v>
      </c>
      <c r="F64" s="81">
        <v>0.3</v>
      </c>
      <c r="G64" s="81">
        <v>0.4</v>
      </c>
      <c r="H64" s="81">
        <v>0.5</v>
      </c>
      <c r="I64" s="81">
        <v>0.3</v>
      </c>
      <c r="J64" s="82">
        <f t="shared" si="8"/>
        <v>2.0999999999999996</v>
      </c>
      <c r="K64" s="83">
        <v>1.9</v>
      </c>
      <c r="L64" s="84">
        <f t="shared" si="9"/>
        <v>110.52631578947367</v>
      </c>
      <c r="M64" s="81"/>
      <c r="N64" s="81"/>
      <c r="O64" s="81"/>
      <c r="P64" s="81"/>
      <c r="Q64" s="81"/>
      <c r="R64" s="85"/>
      <c r="S64" s="86">
        <f t="shared" si="5"/>
        <v>0</v>
      </c>
      <c r="T64" s="87">
        <v>1.7</v>
      </c>
      <c r="U64" s="88">
        <f t="shared" si="4"/>
        <v>0</v>
      </c>
      <c r="V64" s="89">
        <f t="shared" si="10"/>
        <v>2.0999999999999996</v>
      </c>
      <c r="W64" s="90">
        <f t="shared" si="6"/>
        <v>3.5999999999999996</v>
      </c>
      <c r="X64" s="54">
        <f t="shared" si="11"/>
        <v>58.333333333333329</v>
      </c>
      <c r="Z64" s="168"/>
      <c r="AA64" s="168"/>
    </row>
    <row r="65" spans="2:27" x14ac:dyDescent="0.15">
      <c r="B65" s="175"/>
      <c r="C65" s="17" t="s">
        <v>21</v>
      </c>
      <c r="D65" s="201">
        <v>7.5</v>
      </c>
      <c r="E65" s="93">
        <v>11.5</v>
      </c>
      <c r="F65" s="93">
        <v>8.6</v>
      </c>
      <c r="G65" s="93">
        <v>14.8</v>
      </c>
      <c r="H65" s="93">
        <v>17.8</v>
      </c>
      <c r="I65" s="91">
        <v>12.7</v>
      </c>
      <c r="J65" s="92">
        <f t="shared" si="8"/>
        <v>72.900000000000006</v>
      </c>
      <c r="K65" s="92">
        <v>49.9</v>
      </c>
      <c r="L65" s="92">
        <f t="shared" si="9"/>
        <v>146.09218436873749</v>
      </c>
      <c r="M65" s="93"/>
      <c r="N65" s="93"/>
      <c r="O65" s="93"/>
      <c r="P65" s="93"/>
      <c r="Q65" s="93"/>
      <c r="R65" s="94"/>
      <c r="S65" s="95">
        <f t="shared" si="5"/>
        <v>0</v>
      </c>
      <c r="T65" s="96">
        <v>35.700000000000003</v>
      </c>
      <c r="U65" s="97">
        <f t="shared" si="4"/>
        <v>0</v>
      </c>
      <c r="V65" s="98">
        <f t="shared" si="10"/>
        <v>72.900000000000006</v>
      </c>
      <c r="W65" s="99">
        <f t="shared" si="6"/>
        <v>85.6</v>
      </c>
      <c r="X65" s="56">
        <f t="shared" si="11"/>
        <v>85.163551401869171</v>
      </c>
      <c r="Z65" s="168"/>
      <c r="AA65" s="168"/>
    </row>
    <row r="66" spans="2:27" x14ac:dyDescent="0.15">
      <c r="B66" s="175"/>
      <c r="C66" s="17" t="s">
        <v>22</v>
      </c>
      <c r="D66" s="201">
        <v>7.3</v>
      </c>
      <c r="E66" s="93">
        <v>10</v>
      </c>
      <c r="F66" s="93">
        <v>7.2</v>
      </c>
      <c r="G66" s="93">
        <v>11.2</v>
      </c>
      <c r="H66" s="93">
        <v>13.3</v>
      </c>
      <c r="I66" s="91">
        <v>10.6</v>
      </c>
      <c r="J66" s="92">
        <f t="shared" si="8"/>
        <v>59.6</v>
      </c>
      <c r="K66" s="92">
        <v>41.4</v>
      </c>
      <c r="L66" s="92">
        <f t="shared" si="9"/>
        <v>143.96135265700485</v>
      </c>
      <c r="M66" s="93"/>
      <c r="N66" s="93"/>
      <c r="O66" s="93"/>
      <c r="P66" s="93"/>
      <c r="Q66" s="93"/>
      <c r="R66" s="94"/>
      <c r="S66" s="95">
        <f t="shared" si="5"/>
        <v>0</v>
      </c>
      <c r="T66" s="96">
        <v>33.9</v>
      </c>
      <c r="U66" s="97">
        <f t="shared" si="4"/>
        <v>0</v>
      </c>
      <c r="V66" s="98">
        <f t="shared" si="10"/>
        <v>59.6</v>
      </c>
      <c r="W66" s="99">
        <f t="shared" si="6"/>
        <v>75.3</v>
      </c>
      <c r="X66" s="56">
        <f t="shared" si="11"/>
        <v>79.150066401062418</v>
      </c>
      <c r="Z66" s="168"/>
      <c r="AA66" s="168"/>
    </row>
    <row r="67" spans="2:27" x14ac:dyDescent="0.15">
      <c r="B67" s="175"/>
      <c r="C67" s="17" t="s">
        <v>23</v>
      </c>
      <c r="D67" s="206">
        <v>0.5</v>
      </c>
      <c r="E67" s="100">
        <v>1.8</v>
      </c>
      <c r="F67" s="100">
        <v>1.7</v>
      </c>
      <c r="G67" s="100">
        <v>4</v>
      </c>
      <c r="H67" s="100">
        <v>5</v>
      </c>
      <c r="I67" s="100">
        <v>2.4</v>
      </c>
      <c r="J67" s="92">
        <f t="shared" ref="J67:J69" si="12">SUM(D67:I67)</f>
        <v>15.4</v>
      </c>
      <c r="K67" s="92">
        <v>10.4</v>
      </c>
      <c r="L67" s="92">
        <f t="shared" ref="L67:L74" si="13">J67/K67*100</f>
        <v>148.07692307692309</v>
      </c>
      <c r="M67" s="100"/>
      <c r="N67" s="100"/>
      <c r="O67" s="100"/>
      <c r="P67" s="100"/>
      <c r="Q67" s="100"/>
      <c r="R67" s="101"/>
      <c r="S67" s="95">
        <f t="shared" si="5"/>
        <v>0</v>
      </c>
      <c r="T67" s="96">
        <v>3.5</v>
      </c>
      <c r="U67" s="97">
        <f t="shared" si="4"/>
        <v>0</v>
      </c>
      <c r="V67" s="98">
        <f t="shared" ref="V67:V74" si="14">SUM(D67:I67,M67:R67)</f>
        <v>15.4</v>
      </c>
      <c r="W67" s="99">
        <f t="shared" si="6"/>
        <v>13.9</v>
      </c>
      <c r="X67" s="56">
        <f t="shared" ref="X67:X68" si="15">V67/W67*100</f>
        <v>110.79136690647482</v>
      </c>
      <c r="Z67" s="168"/>
      <c r="AA67" s="168"/>
    </row>
    <row r="68" spans="2:27" ht="14.25" thickBot="1" x14ac:dyDescent="0.2">
      <c r="B68" s="178"/>
      <c r="C68" s="65" t="s">
        <v>24</v>
      </c>
      <c r="D68" s="208">
        <v>0.5</v>
      </c>
      <c r="E68" s="112">
        <v>1.8</v>
      </c>
      <c r="F68" s="112">
        <v>1.7</v>
      </c>
      <c r="G68" s="112">
        <v>4</v>
      </c>
      <c r="H68" s="112">
        <v>5</v>
      </c>
      <c r="I68" s="112">
        <v>2.4</v>
      </c>
      <c r="J68" s="104">
        <f t="shared" si="12"/>
        <v>15.4</v>
      </c>
      <c r="K68" s="104">
        <v>10.4</v>
      </c>
      <c r="L68" s="104">
        <f t="shared" si="13"/>
        <v>148.07692307692309</v>
      </c>
      <c r="M68" s="112"/>
      <c r="N68" s="112"/>
      <c r="O68" s="112"/>
      <c r="P68" s="112"/>
      <c r="Q68" s="112"/>
      <c r="R68" s="113"/>
      <c r="S68" s="114">
        <f t="shared" si="5"/>
        <v>0</v>
      </c>
      <c r="T68" s="115">
        <v>3.5</v>
      </c>
      <c r="U68" s="116">
        <f t="shared" ref="U68:U74" si="16">S68/T68*100</f>
        <v>0</v>
      </c>
      <c r="V68" s="117">
        <f t="shared" si="14"/>
        <v>15.4</v>
      </c>
      <c r="W68" s="118">
        <f t="shared" ref="W68" si="17">K68+T68</f>
        <v>13.9</v>
      </c>
      <c r="X68" s="66">
        <f t="shared" si="15"/>
        <v>110.79136690647482</v>
      </c>
      <c r="Z68" s="184"/>
      <c r="AA68" s="184"/>
    </row>
    <row r="69" spans="2:27" x14ac:dyDescent="0.15">
      <c r="B69" s="179" t="s">
        <v>34</v>
      </c>
      <c r="C69" s="4" t="s">
        <v>19</v>
      </c>
      <c r="D69" s="139">
        <f>D3+D9+D15+D21+D27+D33+D39+D45+D51+D57+D63</f>
        <v>901.9</v>
      </c>
      <c r="E69" s="139">
        <f t="shared" ref="E69:I73" si="18">E3+E9+E15+E21+E27+E33+E39+E45+E51+E57+E63</f>
        <v>1343.5</v>
      </c>
      <c r="F69" s="139">
        <f t="shared" si="18"/>
        <v>1203.6000000000001</v>
      </c>
      <c r="G69" s="139">
        <f t="shared" si="18"/>
        <v>1533</v>
      </c>
      <c r="H69" s="139">
        <f t="shared" si="18"/>
        <v>1830.6</v>
      </c>
      <c r="I69" s="139">
        <f t="shared" si="18"/>
        <v>1455.3999999999999</v>
      </c>
      <c r="J69" s="74">
        <f t="shared" si="12"/>
        <v>8268</v>
      </c>
      <c r="K69" s="119">
        <f>SUM(K3,K9,K15,K21,K27,K33,K39,K45,K51,K57,K63)</f>
        <v>5110.2000000000007</v>
      </c>
      <c r="L69" s="74">
        <f t="shared" si="13"/>
        <v>161.79405894094162</v>
      </c>
      <c r="M69" s="140">
        <f>M3+M9+M15+M21+M27+M33+M39+M45+M51+M57+M63</f>
        <v>0</v>
      </c>
      <c r="N69" s="140">
        <f t="shared" ref="N69:R69" si="19">N3+N9+N15+N21+N27+N33+N39+N45+N51+N57+N63</f>
        <v>0</v>
      </c>
      <c r="O69" s="140">
        <f t="shared" si="19"/>
        <v>0</v>
      </c>
      <c r="P69" s="140">
        <f t="shared" si="19"/>
        <v>0</v>
      </c>
      <c r="Q69" s="140">
        <f t="shared" si="19"/>
        <v>0</v>
      </c>
      <c r="R69" s="141">
        <f t="shared" si="19"/>
        <v>0</v>
      </c>
      <c r="S69" s="76">
        <f t="shared" ref="S69:S74" si="20">SUM(M69:R69)</f>
        <v>0</v>
      </c>
      <c r="T69" s="120">
        <v>4369.3</v>
      </c>
      <c r="U69" s="78">
        <f t="shared" si="16"/>
        <v>0</v>
      </c>
      <c r="V69" s="121">
        <f>SUM(D69:I69,M69:R69)</f>
        <v>8268</v>
      </c>
      <c r="W69" s="121">
        <f>SUM(W3,W9,W15,W21,W27,W33,W39,W45,W51,W57,W63)</f>
        <v>9479.5</v>
      </c>
      <c r="X69" s="52">
        <f t="shared" ref="X69:X74" si="21">V69/W69*100</f>
        <v>87.219790073316105</v>
      </c>
      <c r="Z69" s="6"/>
      <c r="AA69" s="7"/>
    </row>
    <row r="70" spans="2:27" x14ac:dyDescent="0.15">
      <c r="B70" s="180"/>
      <c r="C70" s="5" t="s">
        <v>20</v>
      </c>
      <c r="D70" s="142">
        <f t="shared" ref="D70:I74" si="22">D4+D10+D16+D22+D28+D34+D40+D46+D52+D58+D64</f>
        <v>172.1</v>
      </c>
      <c r="E70" s="142">
        <f t="shared" si="18"/>
        <v>306.39999999999998</v>
      </c>
      <c r="F70" s="142">
        <f t="shared" si="18"/>
        <v>281.10000000000002</v>
      </c>
      <c r="G70" s="142">
        <f t="shared" si="18"/>
        <v>380.9</v>
      </c>
      <c r="H70" s="142">
        <f t="shared" si="18"/>
        <v>494.9</v>
      </c>
      <c r="I70" s="142">
        <f t="shared" si="18"/>
        <v>378.7000000000001</v>
      </c>
      <c r="J70" s="82">
        <f>SUM(D70:I70)</f>
        <v>2014.1000000000001</v>
      </c>
      <c r="K70" s="122">
        <f t="shared" ref="K70:K74" si="23">SUM(K4,K10,K16,K22,K28,K34,K40,K46,K52,K58,K64)</f>
        <v>1165.7</v>
      </c>
      <c r="L70" s="84">
        <f t="shared" si="13"/>
        <v>172.78030368019216</v>
      </c>
      <c r="M70" s="143">
        <f t="shared" ref="M70:R74" si="24">M4+M10+M16+M22+M28+M34+M40+M46+M52+M58+M64</f>
        <v>0</v>
      </c>
      <c r="N70" s="143">
        <f t="shared" si="24"/>
        <v>0</v>
      </c>
      <c r="O70" s="143">
        <f t="shared" si="24"/>
        <v>0</v>
      </c>
      <c r="P70" s="143">
        <f t="shared" si="24"/>
        <v>0</v>
      </c>
      <c r="Q70" s="143">
        <f t="shared" si="24"/>
        <v>0</v>
      </c>
      <c r="R70" s="144">
        <f t="shared" si="24"/>
        <v>0</v>
      </c>
      <c r="S70" s="86">
        <f t="shared" si="20"/>
        <v>0</v>
      </c>
      <c r="T70" s="123">
        <v>865.8</v>
      </c>
      <c r="U70" s="88">
        <f>S70/T70*100</f>
        <v>0</v>
      </c>
      <c r="V70" s="124">
        <f t="shared" si="14"/>
        <v>2014.1000000000001</v>
      </c>
      <c r="W70" s="124">
        <f t="shared" ref="W70:W74" si="25">SUM(W4,W10,W16,W22,W28,W34,W40,W46,W52,W58,W64)</f>
        <v>2031.4999999999998</v>
      </c>
      <c r="X70" s="54">
        <f t="shared" si="21"/>
        <v>99.14349003199608</v>
      </c>
      <c r="Z70" s="6"/>
      <c r="AA70" s="7"/>
    </row>
    <row r="71" spans="2:27" x14ac:dyDescent="0.15">
      <c r="B71" s="180"/>
      <c r="C71" s="17" t="s">
        <v>21</v>
      </c>
      <c r="D71" s="91">
        <f t="shared" si="22"/>
        <v>729.80000000000007</v>
      </c>
      <c r="E71" s="91">
        <f t="shared" si="18"/>
        <v>1037.1000000000001</v>
      </c>
      <c r="F71" s="91">
        <f t="shared" si="18"/>
        <v>922.49999999999989</v>
      </c>
      <c r="G71" s="91">
        <f t="shared" si="18"/>
        <v>1152.1000000000001</v>
      </c>
      <c r="H71" s="91">
        <f t="shared" si="18"/>
        <v>1335.6999999999998</v>
      </c>
      <c r="I71" s="91">
        <f t="shared" si="18"/>
        <v>1076.7</v>
      </c>
      <c r="J71" s="82">
        <f t="shared" ref="J71:J72" si="26">SUM(D71:I71)</f>
        <v>6253.9</v>
      </c>
      <c r="K71" s="125">
        <f t="shared" si="23"/>
        <v>3944.5000000000005</v>
      </c>
      <c r="L71" s="92">
        <f t="shared" si="13"/>
        <v>158.54734440359991</v>
      </c>
      <c r="M71" s="93">
        <f t="shared" si="24"/>
        <v>0</v>
      </c>
      <c r="N71" s="93">
        <f t="shared" si="24"/>
        <v>0</v>
      </c>
      <c r="O71" s="93">
        <f t="shared" si="24"/>
        <v>0</v>
      </c>
      <c r="P71" s="93">
        <f t="shared" si="24"/>
        <v>0</v>
      </c>
      <c r="Q71" s="93">
        <f t="shared" si="24"/>
        <v>0</v>
      </c>
      <c r="R71" s="94">
        <f>R5+R11+R17+R23+R29+R35+R41+R47+R53+R59+R65</f>
        <v>0</v>
      </c>
      <c r="S71" s="95">
        <f t="shared" si="20"/>
        <v>0</v>
      </c>
      <c r="T71" s="126">
        <v>3503.5</v>
      </c>
      <c r="U71" s="97">
        <f t="shared" si="16"/>
        <v>0</v>
      </c>
      <c r="V71" s="127">
        <f t="shared" si="14"/>
        <v>6253.9</v>
      </c>
      <c r="W71" s="127">
        <f t="shared" si="25"/>
        <v>7448.0000000000018</v>
      </c>
      <c r="X71" s="56">
        <f t="shared" si="21"/>
        <v>83.967508055853884</v>
      </c>
      <c r="Z71" s="6"/>
      <c r="AA71" s="7"/>
    </row>
    <row r="72" spans="2:27" x14ac:dyDescent="0.15">
      <c r="B72" s="180"/>
      <c r="C72" s="17" t="s">
        <v>22</v>
      </c>
      <c r="D72" s="91">
        <f t="shared" si="22"/>
        <v>768.19999999999982</v>
      </c>
      <c r="E72" s="91">
        <f t="shared" si="18"/>
        <v>1170.3000000000002</v>
      </c>
      <c r="F72" s="91">
        <f t="shared" si="18"/>
        <v>1033.3</v>
      </c>
      <c r="G72" s="91">
        <f t="shared" si="18"/>
        <v>1332.6000000000001</v>
      </c>
      <c r="H72" s="91">
        <f t="shared" si="18"/>
        <v>1583.4</v>
      </c>
      <c r="I72" s="91">
        <f t="shared" si="18"/>
        <v>1259.8</v>
      </c>
      <c r="J72" s="82">
        <f t="shared" si="26"/>
        <v>7147.6000000000013</v>
      </c>
      <c r="K72" s="125">
        <f t="shared" si="23"/>
        <v>4562.3999999999987</v>
      </c>
      <c r="L72" s="92">
        <f t="shared" si="13"/>
        <v>156.66315974048754</v>
      </c>
      <c r="M72" s="93">
        <f t="shared" si="24"/>
        <v>0</v>
      </c>
      <c r="N72" s="93">
        <f t="shared" si="24"/>
        <v>0</v>
      </c>
      <c r="O72" s="93">
        <f t="shared" si="24"/>
        <v>0</v>
      </c>
      <c r="P72" s="93">
        <f t="shared" si="24"/>
        <v>0</v>
      </c>
      <c r="Q72" s="93">
        <f t="shared" si="24"/>
        <v>0</v>
      </c>
      <c r="R72" s="94">
        <f t="shared" si="24"/>
        <v>0</v>
      </c>
      <c r="S72" s="95">
        <f t="shared" si="20"/>
        <v>0</v>
      </c>
      <c r="T72" s="126">
        <v>3639.3</v>
      </c>
      <c r="U72" s="97">
        <f t="shared" si="16"/>
        <v>0</v>
      </c>
      <c r="V72" s="127">
        <f>SUM(D72:I72,M72:R72)</f>
        <v>7147.6000000000013</v>
      </c>
      <c r="W72" s="127">
        <f t="shared" si="25"/>
        <v>8201.6999999999989</v>
      </c>
      <c r="X72" s="56">
        <f t="shared" si="21"/>
        <v>87.147786434519702</v>
      </c>
      <c r="Z72" s="6"/>
      <c r="AA72" s="7"/>
    </row>
    <row r="73" spans="2:27" x14ac:dyDescent="0.15">
      <c r="B73" s="180"/>
      <c r="C73" s="17" t="s">
        <v>23</v>
      </c>
      <c r="D73" s="91">
        <f t="shared" si="22"/>
        <v>133.69999999999999</v>
      </c>
      <c r="E73" s="91">
        <f>E7+E13+E19+E25+E31+E37+E43+E49+E55+E61+E67</f>
        <v>173.20000000000002</v>
      </c>
      <c r="F73" s="91">
        <f t="shared" si="18"/>
        <v>170.29999999999998</v>
      </c>
      <c r="G73" s="91">
        <f t="shared" si="18"/>
        <v>200.4</v>
      </c>
      <c r="H73" s="91">
        <f t="shared" si="18"/>
        <v>247.2</v>
      </c>
      <c r="I73" s="91">
        <f>I7+I13+I19+I25+I31+I37+I43+I49+I55+I61+I67</f>
        <v>195.59999999999997</v>
      </c>
      <c r="J73" s="82">
        <f>SUM(D73:I73)</f>
        <v>1120.3999999999999</v>
      </c>
      <c r="K73" s="125">
        <f t="shared" si="23"/>
        <v>547.79999999999995</v>
      </c>
      <c r="L73" s="92">
        <f t="shared" si="13"/>
        <v>204.52719970792259</v>
      </c>
      <c r="M73" s="93">
        <f>M7+M13+M19+M25+M31+M37+M43+M49+M55+M61+M67</f>
        <v>0</v>
      </c>
      <c r="N73" s="93">
        <f t="shared" si="24"/>
        <v>0</v>
      </c>
      <c r="O73" s="93">
        <f t="shared" si="24"/>
        <v>0</v>
      </c>
      <c r="P73" s="93">
        <f t="shared" si="24"/>
        <v>0</v>
      </c>
      <c r="Q73" s="93">
        <f t="shared" si="24"/>
        <v>0</v>
      </c>
      <c r="R73" s="94">
        <f t="shared" si="24"/>
        <v>0</v>
      </c>
      <c r="S73" s="95">
        <f t="shared" si="20"/>
        <v>0</v>
      </c>
      <c r="T73" s="126">
        <v>730</v>
      </c>
      <c r="U73" s="97">
        <f t="shared" si="16"/>
        <v>0</v>
      </c>
      <c r="V73" s="127">
        <f t="shared" si="14"/>
        <v>1120.3999999999999</v>
      </c>
      <c r="W73" s="127">
        <f t="shared" si="25"/>
        <v>1277.8000000000002</v>
      </c>
      <c r="X73" s="56">
        <f t="shared" si="21"/>
        <v>87.681953357332901</v>
      </c>
      <c r="Z73" s="6"/>
      <c r="AA73" s="7"/>
    </row>
    <row r="74" spans="2:27" ht="14.25" thickBot="1" x14ac:dyDescent="0.2">
      <c r="B74" s="181"/>
      <c r="C74" s="18" t="s">
        <v>24</v>
      </c>
      <c r="D74" s="145">
        <f t="shared" si="22"/>
        <v>149.5</v>
      </c>
      <c r="E74" s="145">
        <f t="shared" si="22"/>
        <v>190.4</v>
      </c>
      <c r="F74" s="145">
        <f t="shared" si="22"/>
        <v>190.59999999999997</v>
      </c>
      <c r="G74" s="145">
        <f t="shared" si="22"/>
        <v>219.29999999999998</v>
      </c>
      <c r="H74" s="145">
        <f t="shared" si="22"/>
        <v>268.90000000000003</v>
      </c>
      <c r="I74" s="145">
        <f t="shared" si="22"/>
        <v>214.80000000000004</v>
      </c>
      <c r="J74" s="103">
        <f>SUM(D74:I74)</f>
        <v>1233.5</v>
      </c>
      <c r="K74" s="128">
        <f t="shared" si="23"/>
        <v>627.5</v>
      </c>
      <c r="L74" s="103">
        <f t="shared" si="13"/>
        <v>196.57370517928288</v>
      </c>
      <c r="M74" s="146">
        <f t="shared" si="24"/>
        <v>0</v>
      </c>
      <c r="N74" s="146">
        <f t="shared" si="24"/>
        <v>0</v>
      </c>
      <c r="O74" s="146">
        <f t="shared" si="24"/>
        <v>0</v>
      </c>
      <c r="P74" s="146">
        <f t="shared" si="24"/>
        <v>0</v>
      </c>
      <c r="Q74" s="146">
        <f t="shared" si="24"/>
        <v>0</v>
      </c>
      <c r="R74" s="147">
        <f t="shared" si="24"/>
        <v>0</v>
      </c>
      <c r="S74" s="106">
        <f t="shared" si="20"/>
        <v>0</v>
      </c>
      <c r="T74" s="129">
        <v>813.1</v>
      </c>
      <c r="U74" s="108">
        <f t="shared" si="16"/>
        <v>0</v>
      </c>
      <c r="V74" s="130">
        <f t="shared" si="14"/>
        <v>1233.5</v>
      </c>
      <c r="W74" s="130">
        <f t="shared" si="25"/>
        <v>1440.6000000000001</v>
      </c>
      <c r="X74" s="58">
        <f t="shared" si="21"/>
        <v>85.624045536581974</v>
      </c>
      <c r="Z74" s="6"/>
      <c r="AA74" s="7"/>
    </row>
    <row r="75" spans="2:27" ht="13.5" customHeight="1" x14ac:dyDescent="0.15">
      <c r="B75" s="158" t="s">
        <v>42</v>
      </c>
      <c r="C75" s="64" t="s">
        <v>19</v>
      </c>
      <c r="D75" s="210">
        <v>652.9</v>
      </c>
      <c r="E75" s="150">
        <v>768.6</v>
      </c>
      <c r="F75" s="150">
        <v>545.1</v>
      </c>
      <c r="G75" s="150">
        <v>1094.9000000000001</v>
      </c>
      <c r="H75" s="150">
        <v>1264.5</v>
      </c>
      <c r="I75" s="148">
        <v>784.2</v>
      </c>
      <c r="J75" s="149">
        <f>SUM(D75:I75)</f>
        <v>5110.2</v>
      </c>
      <c r="K75" s="45"/>
      <c r="L75" s="155"/>
      <c r="M75" s="154">
        <v>1208.5999999999999</v>
      </c>
      <c r="N75" s="150">
        <v>992.2</v>
      </c>
      <c r="O75" s="150">
        <v>705.2</v>
      </c>
      <c r="P75" s="150">
        <v>545.29999999999995</v>
      </c>
      <c r="Q75" s="150">
        <v>369</v>
      </c>
      <c r="R75" s="148">
        <v>549</v>
      </c>
      <c r="S75" s="149">
        <f>SUM(M75:R75)</f>
        <v>4369.3</v>
      </c>
      <c r="T75" s="45"/>
      <c r="U75" s="45"/>
      <c r="V75" s="45"/>
      <c r="W75" s="45"/>
    </row>
    <row r="76" spans="2:27" ht="14.25" thickBot="1" x14ac:dyDescent="0.2">
      <c r="B76" s="159"/>
      <c r="C76" s="19" t="s">
        <v>33</v>
      </c>
      <c r="D76" s="28">
        <f t="shared" ref="D76:J76" si="27">D69/D75*100</f>
        <v>138.13754020523817</v>
      </c>
      <c r="E76" s="27">
        <f t="shared" si="27"/>
        <v>174.79833463440019</v>
      </c>
      <c r="F76" s="27">
        <f t="shared" si="27"/>
        <v>220.80352228948817</v>
      </c>
      <c r="G76" s="27">
        <f t="shared" si="27"/>
        <v>140.01278655584983</v>
      </c>
      <c r="H76" s="27">
        <f t="shared" si="27"/>
        <v>144.76868327402136</v>
      </c>
      <c r="I76" s="147">
        <f t="shared" si="27"/>
        <v>185.59041060953837</v>
      </c>
      <c r="J76" s="151">
        <f t="shared" si="27"/>
        <v>161.79405894094165</v>
      </c>
      <c r="K76" s="45"/>
      <c r="L76" s="152"/>
      <c r="M76" s="145">
        <f t="shared" ref="M76:S76" si="28">M69/M75*100</f>
        <v>0</v>
      </c>
      <c r="N76" s="146">
        <f t="shared" si="28"/>
        <v>0</v>
      </c>
      <c r="O76" s="146">
        <f t="shared" si="28"/>
        <v>0</v>
      </c>
      <c r="P76" s="146">
        <f t="shared" si="28"/>
        <v>0</v>
      </c>
      <c r="Q76" s="146">
        <f t="shared" si="28"/>
        <v>0</v>
      </c>
      <c r="R76" s="147">
        <f t="shared" si="28"/>
        <v>0</v>
      </c>
      <c r="S76" s="151">
        <f t="shared" si="28"/>
        <v>0</v>
      </c>
      <c r="T76" s="45"/>
      <c r="U76" s="45"/>
      <c r="V76" s="152"/>
      <c r="W76" s="45"/>
    </row>
    <row r="77" spans="2:27" x14ac:dyDescent="0.15">
      <c r="I77" s="45"/>
      <c r="J77" s="45"/>
      <c r="K77" s="45"/>
      <c r="L77" s="152"/>
      <c r="M77" s="153">
        <f t="shared" ref="M77:R77" si="29">SUM(M9:M14)</f>
        <v>0</v>
      </c>
      <c r="N77" s="153">
        <f t="shared" si="29"/>
        <v>0</v>
      </c>
      <c r="O77" s="153">
        <f t="shared" si="29"/>
        <v>0</v>
      </c>
      <c r="P77" s="153">
        <f t="shared" si="29"/>
        <v>0</v>
      </c>
      <c r="Q77" s="153">
        <f t="shared" si="29"/>
        <v>0</v>
      </c>
      <c r="R77" s="153">
        <f t="shared" si="29"/>
        <v>0</v>
      </c>
      <c r="S77" s="45"/>
      <c r="T77" s="45"/>
      <c r="U77" s="45"/>
      <c r="V77" s="45"/>
      <c r="W77" s="45"/>
    </row>
    <row r="78" spans="2:27" x14ac:dyDescent="0.15">
      <c r="L78" s="156"/>
      <c r="V78" s="29"/>
    </row>
    <row r="79" spans="2:27" x14ac:dyDescent="0.15">
      <c r="D79" s="29"/>
      <c r="E79" s="29"/>
      <c r="F79" s="29"/>
      <c r="G79" s="29"/>
      <c r="H79" s="29"/>
      <c r="I79" s="29"/>
      <c r="J79" s="29"/>
      <c r="K79" s="29"/>
      <c r="L79" s="29"/>
      <c r="M79" s="29"/>
      <c r="N79" s="29"/>
      <c r="O79" s="29"/>
      <c r="P79" s="29"/>
      <c r="Q79" s="29"/>
      <c r="R79" s="29"/>
      <c r="S79" s="29"/>
      <c r="T79" s="29"/>
      <c r="U79" s="29"/>
      <c r="V79" s="29"/>
      <c r="W79" s="29"/>
      <c r="X79" s="29"/>
    </row>
    <row r="80" spans="2:27" x14ac:dyDescent="0.15">
      <c r="E80" s="29"/>
      <c r="Q80" s="45"/>
    </row>
    <row r="81" spans="21:29" x14ac:dyDescent="0.15">
      <c r="U81" t="s">
        <v>20</v>
      </c>
      <c r="V81">
        <f>V70/$V$69*100</f>
        <v>24.360183841315919</v>
      </c>
      <c r="Z81">
        <v>15958.081</v>
      </c>
      <c r="AA81">
        <v>16984.899999999998</v>
      </c>
      <c r="AC81">
        <f>Z81-AA81</f>
        <v>-1026.8189999999977</v>
      </c>
    </row>
    <row r="82" spans="21:29" x14ac:dyDescent="0.15">
      <c r="U82" t="s">
        <v>21</v>
      </c>
      <c r="V82">
        <f t="shared" ref="V82:V84" si="30">V71/$V$69*100</f>
        <v>75.639816158684084</v>
      </c>
      <c r="Z82">
        <v>5765.808</v>
      </c>
      <c r="AA82">
        <v>6375.7999999999993</v>
      </c>
      <c r="AC82">
        <f t="shared" ref="AC82:AC86" si="31">Z82-AA82</f>
        <v>-609.99199999999928</v>
      </c>
    </row>
    <row r="83" spans="21:29" x14ac:dyDescent="0.15">
      <c r="U83" t="s">
        <v>22</v>
      </c>
      <c r="V83">
        <f t="shared" si="30"/>
        <v>86.44895984518628</v>
      </c>
      <c r="Z83">
        <v>10192.373</v>
      </c>
      <c r="AA83">
        <v>10609.099999999999</v>
      </c>
      <c r="AC83">
        <f t="shared" si="31"/>
        <v>-416.72699999999895</v>
      </c>
    </row>
    <row r="84" spans="21:29" x14ac:dyDescent="0.15">
      <c r="U84" t="s">
        <v>23</v>
      </c>
      <c r="V84">
        <f t="shared" si="30"/>
        <v>13.551040154813737</v>
      </c>
      <c r="Z84">
        <v>12981.826999999997</v>
      </c>
      <c r="AA84">
        <v>13912.2</v>
      </c>
      <c r="AC84">
        <f t="shared" si="31"/>
        <v>-930.37300000000323</v>
      </c>
    </row>
    <row r="85" spans="21:29" x14ac:dyDescent="0.15">
      <c r="U85" t="s">
        <v>24</v>
      </c>
      <c r="Z85">
        <v>2976.154</v>
      </c>
      <c r="AA85">
        <v>3072.7000000000003</v>
      </c>
      <c r="AC85">
        <f t="shared" si="31"/>
        <v>-96.546000000000276</v>
      </c>
    </row>
    <row r="86" spans="21:29" x14ac:dyDescent="0.15">
      <c r="Z86">
        <v>3175.4210000000003</v>
      </c>
      <c r="AA86">
        <v>3315.5</v>
      </c>
      <c r="AC86">
        <f t="shared" si="31"/>
        <v>-140.07899999999972</v>
      </c>
    </row>
    <row r="91" spans="21:29" x14ac:dyDescent="0.15">
      <c r="U91" s="71">
        <v>15959.081</v>
      </c>
      <c r="V91" s="70">
        <v>16984.900000000001</v>
      </c>
      <c r="W91" s="72">
        <f>U91-V91</f>
        <v>-1025.8190000000013</v>
      </c>
      <c r="X91" s="72">
        <f>U91/V91*100</f>
        <v>93.960406007689173</v>
      </c>
    </row>
    <row r="92" spans="21:29" x14ac:dyDescent="0.15">
      <c r="U92" s="71">
        <v>5766.308</v>
      </c>
      <c r="V92" s="70">
        <v>6375.7999999999993</v>
      </c>
      <c r="W92" s="72">
        <f t="shared" ref="W92:W96" si="32">U92-V92</f>
        <v>-609.49199999999928</v>
      </c>
      <c r="X92" s="72">
        <f t="shared" ref="X92:X96" si="33">U92/V92*100</f>
        <v>90.440540794880647</v>
      </c>
    </row>
    <row r="93" spans="21:29" x14ac:dyDescent="0.15">
      <c r="U93" s="71">
        <v>10192.772999999999</v>
      </c>
      <c r="V93" s="70">
        <v>10609.099999999999</v>
      </c>
      <c r="W93" s="72">
        <f t="shared" si="32"/>
        <v>-416.32699999999932</v>
      </c>
      <c r="X93" s="72">
        <f t="shared" si="33"/>
        <v>96.07575571914677</v>
      </c>
    </row>
    <row r="94" spans="21:29" x14ac:dyDescent="0.15">
      <c r="U94" s="71">
        <v>12982.927</v>
      </c>
      <c r="V94" s="70">
        <v>13912.2</v>
      </c>
      <c r="W94" s="72">
        <f t="shared" si="32"/>
        <v>-929.27300000000105</v>
      </c>
      <c r="X94" s="72">
        <f t="shared" si="33"/>
        <v>93.320445364500216</v>
      </c>
    </row>
    <row r="95" spans="21:29" x14ac:dyDescent="0.15">
      <c r="U95" s="71">
        <v>2976.154</v>
      </c>
      <c r="V95" s="70">
        <v>3072.7000000000003</v>
      </c>
      <c r="W95" s="72">
        <f t="shared" si="32"/>
        <v>-96.546000000000276</v>
      </c>
      <c r="X95" s="72">
        <f t="shared" si="33"/>
        <v>96.857942526117085</v>
      </c>
    </row>
    <row r="96" spans="21:29" x14ac:dyDescent="0.15">
      <c r="U96" s="71">
        <v>3175.5209999999997</v>
      </c>
      <c r="V96" s="70">
        <v>3315.5</v>
      </c>
      <c r="W96" s="72">
        <f t="shared" si="32"/>
        <v>-139.97900000000027</v>
      </c>
      <c r="X96" s="72">
        <f t="shared" si="33"/>
        <v>95.778042527522231</v>
      </c>
    </row>
  </sheetData>
  <mergeCells count="36">
    <mergeCell ref="B3:B8"/>
    <mergeCell ref="B9:B14"/>
    <mergeCell ref="B15:B20"/>
    <mergeCell ref="B21:B26"/>
    <mergeCell ref="B27:B32"/>
    <mergeCell ref="Z21:Z26"/>
    <mergeCell ref="AA21:AA26"/>
    <mergeCell ref="B39:B44"/>
    <mergeCell ref="B45:B50"/>
    <mergeCell ref="B51:B56"/>
    <mergeCell ref="Z27:Z32"/>
    <mergeCell ref="Z51:Z56"/>
    <mergeCell ref="B33:B38"/>
    <mergeCell ref="Z39:Z44"/>
    <mergeCell ref="AA3:AA8"/>
    <mergeCell ref="Z9:Z14"/>
    <mergeCell ref="AA9:AA14"/>
    <mergeCell ref="Z15:Z20"/>
    <mergeCell ref="AA15:AA20"/>
    <mergeCell ref="Z3:Z8"/>
    <mergeCell ref="J1:L1"/>
    <mergeCell ref="B75:B76"/>
    <mergeCell ref="AA27:AA32"/>
    <mergeCell ref="Z33:Z38"/>
    <mergeCell ref="AA33:AA38"/>
    <mergeCell ref="AA39:AA44"/>
    <mergeCell ref="Z45:Z50"/>
    <mergeCell ref="AA45:AA50"/>
    <mergeCell ref="B57:B62"/>
    <mergeCell ref="B63:B68"/>
    <mergeCell ref="B69:B74"/>
    <mergeCell ref="AA51:AA56"/>
    <mergeCell ref="Z57:Z62"/>
    <mergeCell ref="AA57:AA62"/>
    <mergeCell ref="Z63:Z68"/>
    <mergeCell ref="AA63:AA68"/>
  </mergeCells>
  <phoneticPr fontId="1"/>
  <pageMargins left="0.70866141732283472" right="0.70866141732283472" top="0.74803149606299213" bottom="0.74803149606299213" header="0.31496062992125984" footer="0.31496062992125984"/>
  <pageSetup paperSize="9" scale="75" orientation="portrait" r:id="rId1"/>
  <headerFooter>
    <oddHeader>&amp;L&amp;"-,太字"&amp;16令和4年（２０２２年）度胆振管内観光入込客数調査結果</oddHeader>
  </headerFooter>
  <rowBreaks count="2" manualBreakCount="2">
    <brk id="38" min="1" max="11" man="1"/>
    <brk id="6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観光入込</vt:lpstr>
      <vt:lpstr>観光入込!Print_Area</vt:lpstr>
      <vt:lpstr>観光入込!Print_Titles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木場＿俊介</dc:creator>
  <cp:lastModifiedBy>大越＿翔平（観光振興係）</cp:lastModifiedBy>
  <cp:lastPrinted>2023-02-16T07:04:10Z</cp:lastPrinted>
  <dcterms:created xsi:type="dcterms:W3CDTF">2014-12-25T00:18:22Z</dcterms:created>
  <dcterms:modified xsi:type="dcterms:W3CDTF">2023-02-16T10:19:15Z</dcterms:modified>
</cp:coreProperties>
</file>