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ドライブより移行\N\050 観光振興係（新）\●観光統計\01_管内市町観光入込調査・訪日外国人宿泊者数調査（報道発表あり）\観光入込調査客数・訪日外国人客数\R3年度\R3度下期\03_報道発表\HP公開用\"/>
    </mc:Choice>
  </mc:AlternateContent>
  <bookViews>
    <workbookView xWindow="0" yWindow="0" windowWidth="20490" windowHeight="7530"/>
  </bookViews>
  <sheets>
    <sheet name="観光入込" sheetId="1" r:id="rId1"/>
  </sheets>
  <definedNames>
    <definedName name="_xlnm.Print_Area" localSheetId="0">観光入込!$B$1:$X$76</definedName>
    <definedName name="_xlnm.Print_Titles" localSheetId="0">観光入込!$1:$2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0" i="1" l="1"/>
  <c r="K74" i="1" l="1"/>
  <c r="K73" i="1"/>
  <c r="K72" i="1"/>
  <c r="K71" i="1"/>
  <c r="K70" i="1"/>
  <c r="K69" i="1"/>
  <c r="S75" i="1" l="1"/>
  <c r="J75" i="1"/>
  <c r="V61" i="1" l="1"/>
  <c r="J9" i="1" l="1"/>
  <c r="W45" i="1" l="1"/>
  <c r="W39" i="1" l="1"/>
  <c r="W33" i="1" l="1"/>
  <c r="W3" i="1" l="1"/>
  <c r="V9" i="1"/>
  <c r="M77" i="1"/>
  <c r="N77" i="1"/>
  <c r="O77" i="1"/>
  <c r="P77" i="1"/>
  <c r="Q77" i="1"/>
  <c r="R77" i="1"/>
  <c r="W68" i="1" l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4" i="1"/>
  <c r="W43" i="1"/>
  <c r="W42" i="1"/>
  <c r="W41" i="1"/>
  <c r="W40" i="1"/>
  <c r="W38" i="1"/>
  <c r="W37" i="1"/>
  <c r="W36" i="1"/>
  <c r="W35" i="1"/>
  <c r="W34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5" i="1"/>
  <c r="W4" i="1"/>
  <c r="W8" i="1"/>
  <c r="W7" i="1"/>
  <c r="W6" i="1"/>
  <c r="W69" i="1" l="1"/>
  <c r="W73" i="1"/>
  <c r="W74" i="1"/>
  <c r="W70" i="1"/>
  <c r="W72" i="1"/>
  <c r="W71" i="1"/>
  <c r="J8" i="1" l="1"/>
  <c r="V8" i="1" l="1"/>
  <c r="R71" i="1" l="1"/>
  <c r="R74" i="1" l="1"/>
  <c r="Q74" i="1"/>
  <c r="P74" i="1"/>
  <c r="O74" i="1"/>
  <c r="N74" i="1"/>
  <c r="M74" i="1"/>
  <c r="R73" i="1"/>
  <c r="Q73" i="1"/>
  <c r="P73" i="1"/>
  <c r="O73" i="1"/>
  <c r="N73" i="1"/>
  <c r="M73" i="1"/>
  <c r="R72" i="1"/>
  <c r="Q72" i="1"/>
  <c r="P72" i="1"/>
  <c r="O72" i="1"/>
  <c r="N72" i="1"/>
  <c r="M72" i="1"/>
  <c r="Q71" i="1"/>
  <c r="P71" i="1"/>
  <c r="O71" i="1"/>
  <c r="N71" i="1"/>
  <c r="M71" i="1"/>
  <c r="R70" i="1"/>
  <c r="Q70" i="1"/>
  <c r="P70" i="1"/>
  <c r="O70" i="1"/>
  <c r="N70" i="1"/>
  <c r="M70" i="1"/>
  <c r="R69" i="1"/>
  <c r="Q69" i="1"/>
  <c r="P69" i="1"/>
  <c r="O69" i="1"/>
  <c r="N69" i="1"/>
  <c r="M69" i="1"/>
  <c r="I74" i="1"/>
  <c r="H74" i="1"/>
  <c r="G74" i="1"/>
  <c r="F74" i="1"/>
  <c r="E74" i="1"/>
  <c r="D74" i="1"/>
  <c r="I73" i="1"/>
  <c r="H73" i="1"/>
  <c r="G73" i="1"/>
  <c r="F73" i="1"/>
  <c r="E73" i="1"/>
  <c r="D73" i="1"/>
  <c r="I72" i="1"/>
  <c r="H72" i="1"/>
  <c r="G72" i="1"/>
  <c r="F72" i="1"/>
  <c r="E72" i="1"/>
  <c r="D72" i="1"/>
  <c r="I71" i="1"/>
  <c r="H71" i="1"/>
  <c r="G71" i="1"/>
  <c r="F71" i="1"/>
  <c r="E71" i="1"/>
  <c r="D71" i="1"/>
  <c r="I70" i="1"/>
  <c r="H70" i="1"/>
  <c r="G70" i="1"/>
  <c r="F70" i="1"/>
  <c r="E70" i="1"/>
  <c r="D70" i="1"/>
  <c r="I69" i="1"/>
  <c r="H69" i="1"/>
  <c r="G69" i="1"/>
  <c r="F69" i="1"/>
  <c r="E69" i="1"/>
  <c r="D69" i="1"/>
  <c r="J70" i="1" l="1"/>
  <c r="V69" i="1"/>
  <c r="X69" i="1" s="1"/>
  <c r="V72" i="1"/>
  <c r="X72" i="1" s="1"/>
  <c r="V3" i="1"/>
  <c r="S3" i="1"/>
  <c r="J3" i="1" l="1"/>
  <c r="J65" i="1" l="1"/>
  <c r="L65" i="1" s="1"/>
  <c r="V54" i="1"/>
  <c r="X54" i="1" s="1"/>
  <c r="V53" i="1"/>
  <c r="X53" i="1" s="1"/>
  <c r="V48" i="1"/>
  <c r="X48" i="1" s="1"/>
  <c r="V42" i="1"/>
  <c r="X42" i="1" s="1"/>
  <c r="J41" i="1"/>
  <c r="L41" i="1" s="1"/>
  <c r="J17" i="1"/>
  <c r="L17" i="1" s="1"/>
  <c r="V6" i="1"/>
  <c r="X6" i="1" s="1"/>
  <c r="S60" i="1"/>
  <c r="U60" i="1" s="1"/>
  <c r="V4" i="1"/>
  <c r="X4" i="1" s="1"/>
  <c r="X3" i="1"/>
  <c r="E76" i="1"/>
  <c r="F76" i="1"/>
  <c r="G76" i="1"/>
  <c r="H76" i="1"/>
  <c r="I76" i="1"/>
  <c r="J62" i="1"/>
  <c r="L62" i="1" s="1"/>
  <c r="J58" i="1"/>
  <c r="L58" i="1" s="1"/>
  <c r="J57" i="1"/>
  <c r="L57" i="1" s="1"/>
  <c r="J56" i="1"/>
  <c r="L56" i="1" s="1"/>
  <c r="J55" i="1"/>
  <c r="L55" i="1" s="1"/>
  <c r="J54" i="1"/>
  <c r="L54" i="1" s="1"/>
  <c r="J52" i="1"/>
  <c r="L52" i="1" s="1"/>
  <c r="J50" i="1"/>
  <c r="L50" i="1" s="1"/>
  <c r="J49" i="1"/>
  <c r="L49" i="1" s="1"/>
  <c r="J48" i="1"/>
  <c r="L48" i="1" s="1"/>
  <c r="J46" i="1"/>
  <c r="L46" i="1" s="1"/>
  <c r="J44" i="1"/>
  <c r="L44" i="1" s="1"/>
  <c r="J43" i="1"/>
  <c r="L43" i="1" s="1"/>
  <c r="J42" i="1"/>
  <c r="L42" i="1" s="1"/>
  <c r="J40" i="1"/>
  <c r="L40" i="1" s="1"/>
  <c r="J26" i="1"/>
  <c r="L26" i="1" s="1"/>
  <c r="J25" i="1"/>
  <c r="L25" i="1" s="1"/>
  <c r="J23" i="1"/>
  <c r="L23" i="1" s="1"/>
  <c r="J7" i="1"/>
  <c r="L7" i="1" s="1"/>
  <c r="J4" i="1"/>
  <c r="L4" i="1" s="1"/>
  <c r="L3" i="1"/>
  <c r="J68" i="1"/>
  <c r="L68" i="1" s="1"/>
  <c r="J67" i="1"/>
  <c r="L67" i="1" s="1"/>
  <c r="J64" i="1"/>
  <c r="L64" i="1" s="1"/>
  <c r="J63" i="1"/>
  <c r="L63" i="1" s="1"/>
  <c r="J61" i="1"/>
  <c r="L61" i="1" s="1"/>
  <c r="J51" i="1"/>
  <c r="L51" i="1" s="1"/>
  <c r="J45" i="1"/>
  <c r="L45" i="1" s="1"/>
  <c r="J39" i="1"/>
  <c r="L39" i="1" s="1"/>
  <c r="J38" i="1"/>
  <c r="L38" i="1" s="1"/>
  <c r="J37" i="1"/>
  <c r="L37" i="1" s="1"/>
  <c r="J34" i="1"/>
  <c r="L34" i="1" s="1"/>
  <c r="J33" i="1"/>
  <c r="L33" i="1" s="1"/>
  <c r="J32" i="1"/>
  <c r="L32" i="1" s="1"/>
  <c r="J31" i="1"/>
  <c r="L31" i="1" s="1"/>
  <c r="J28" i="1"/>
  <c r="L28" i="1" s="1"/>
  <c r="J27" i="1"/>
  <c r="L27" i="1" s="1"/>
  <c r="J22" i="1"/>
  <c r="L22" i="1" s="1"/>
  <c r="J21" i="1"/>
  <c r="L21" i="1" s="1"/>
  <c r="J20" i="1"/>
  <c r="L20" i="1" s="1"/>
  <c r="J19" i="1"/>
  <c r="L19" i="1" s="1"/>
  <c r="J16" i="1"/>
  <c r="L16" i="1" s="1"/>
  <c r="J15" i="1"/>
  <c r="L15" i="1" s="1"/>
  <c r="J14" i="1"/>
  <c r="L14" i="1" s="1"/>
  <c r="J13" i="1"/>
  <c r="L13" i="1" s="1"/>
  <c r="J10" i="1"/>
  <c r="L10" i="1" s="1"/>
  <c r="L9" i="1"/>
  <c r="L8" i="1"/>
  <c r="S21" i="1"/>
  <c r="U21" i="1" s="1"/>
  <c r="S14" i="1"/>
  <c r="U14" i="1" s="1"/>
  <c r="S13" i="1"/>
  <c r="S12" i="1"/>
  <c r="U12" i="1" s="1"/>
  <c r="S10" i="1"/>
  <c r="U10" i="1" s="1"/>
  <c r="S9" i="1"/>
  <c r="U9" i="1" s="1"/>
  <c r="S8" i="1"/>
  <c r="U8" i="1" s="1"/>
  <c r="V20" i="1"/>
  <c r="X20" i="1" s="1"/>
  <c r="V19" i="1"/>
  <c r="X19" i="1" s="1"/>
  <c r="V16" i="1"/>
  <c r="X16" i="1" s="1"/>
  <c r="V15" i="1"/>
  <c r="X15" i="1" s="1"/>
  <c r="M76" i="1"/>
  <c r="V57" i="1"/>
  <c r="X57" i="1" s="1"/>
  <c r="S57" i="1"/>
  <c r="U57" i="1" s="1"/>
  <c r="S45" i="1"/>
  <c r="U45" i="1" s="1"/>
  <c r="V26" i="1"/>
  <c r="X26" i="1" s="1"/>
  <c r="V25" i="1"/>
  <c r="X25" i="1" s="1"/>
  <c r="V22" i="1"/>
  <c r="X22" i="1" s="1"/>
  <c r="V21" i="1"/>
  <c r="X21" i="1" s="1"/>
  <c r="U3" i="1"/>
  <c r="S39" i="1"/>
  <c r="U39" i="1" s="1"/>
  <c r="N76" i="1"/>
  <c r="O76" i="1"/>
  <c r="P76" i="1"/>
  <c r="Q76" i="1"/>
  <c r="R76" i="1"/>
  <c r="V68" i="1"/>
  <c r="X68" i="1" s="1"/>
  <c r="V67" i="1"/>
  <c r="X67" i="1" s="1"/>
  <c r="V64" i="1"/>
  <c r="X64" i="1" s="1"/>
  <c r="V63" i="1"/>
  <c r="X63" i="1" s="1"/>
  <c r="V62" i="1"/>
  <c r="X62" i="1" s="1"/>
  <c r="X61" i="1"/>
  <c r="V58" i="1"/>
  <c r="X58" i="1" s="1"/>
  <c r="V56" i="1"/>
  <c r="X56" i="1" s="1"/>
  <c r="V55" i="1"/>
  <c r="X55" i="1" s="1"/>
  <c r="V52" i="1"/>
  <c r="X52" i="1" s="1"/>
  <c r="V51" i="1"/>
  <c r="X51" i="1" s="1"/>
  <c r="V50" i="1"/>
  <c r="X50" i="1" s="1"/>
  <c r="V49" i="1"/>
  <c r="X49" i="1" s="1"/>
  <c r="V46" i="1"/>
  <c r="X46" i="1" s="1"/>
  <c r="V45" i="1"/>
  <c r="X45" i="1" s="1"/>
  <c r="V44" i="1"/>
  <c r="X44" i="1" s="1"/>
  <c r="V43" i="1"/>
  <c r="X43" i="1" s="1"/>
  <c r="V40" i="1"/>
  <c r="X40" i="1" s="1"/>
  <c r="V39" i="1"/>
  <c r="X39" i="1" s="1"/>
  <c r="V38" i="1"/>
  <c r="X38" i="1" s="1"/>
  <c r="V37" i="1"/>
  <c r="X37" i="1" s="1"/>
  <c r="V34" i="1"/>
  <c r="X34" i="1" s="1"/>
  <c r="V33" i="1"/>
  <c r="X33" i="1" s="1"/>
  <c r="V32" i="1"/>
  <c r="X32" i="1" s="1"/>
  <c r="V31" i="1"/>
  <c r="V28" i="1"/>
  <c r="X28" i="1" s="1"/>
  <c r="V27" i="1"/>
  <c r="X27" i="1" s="1"/>
  <c r="V14" i="1"/>
  <c r="X14" i="1" s="1"/>
  <c r="V13" i="1"/>
  <c r="X13" i="1" s="1"/>
  <c r="V10" i="1"/>
  <c r="X10" i="1" s="1"/>
  <c r="X9" i="1"/>
  <c r="X8" i="1"/>
  <c r="V7" i="1"/>
  <c r="X7" i="1" s="1"/>
  <c r="U13" i="1"/>
  <c r="S68" i="1"/>
  <c r="U68" i="1" s="1"/>
  <c r="S67" i="1"/>
  <c r="U67" i="1" s="1"/>
  <c r="S64" i="1"/>
  <c r="U64" i="1" s="1"/>
  <c r="S63" i="1"/>
  <c r="U63" i="1" s="1"/>
  <c r="S62" i="1"/>
  <c r="U62" i="1" s="1"/>
  <c r="S61" i="1"/>
  <c r="U61" i="1" s="1"/>
  <c r="S58" i="1"/>
  <c r="U58" i="1" s="1"/>
  <c r="S56" i="1"/>
  <c r="U56" i="1" s="1"/>
  <c r="S55" i="1"/>
  <c r="U55" i="1" s="1"/>
  <c r="S52" i="1"/>
  <c r="U52" i="1" s="1"/>
  <c r="S51" i="1"/>
  <c r="U51" i="1" s="1"/>
  <c r="S50" i="1"/>
  <c r="U50" i="1" s="1"/>
  <c r="S49" i="1"/>
  <c r="U49" i="1" s="1"/>
  <c r="S46" i="1"/>
  <c r="U46" i="1" s="1"/>
  <c r="S44" i="1"/>
  <c r="U44" i="1" s="1"/>
  <c r="S43" i="1"/>
  <c r="U43" i="1" s="1"/>
  <c r="S40" i="1"/>
  <c r="U40" i="1" s="1"/>
  <c r="S38" i="1"/>
  <c r="U38" i="1" s="1"/>
  <c r="S37" i="1"/>
  <c r="U37" i="1" s="1"/>
  <c r="S34" i="1"/>
  <c r="U34" i="1" s="1"/>
  <c r="S33" i="1"/>
  <c r="U33" i="1" s="1"/>
  <c r="S32" i="1"/>
  <c r="U32" i="1" s="1"/>
  <c r="S31" i="1"/>
  <c r="U31" i="1" s="1"/>
  <c r="S28" i="1"/>
  <c r="U28" i="1" s="1"/>
  <c r="S27" i="1"/>
  <c r="U27" i="1" s="1"/>
  <c r="S26" i="1"/>
  <c r="U26" i="1" s="1"/>
  <c r="S25" i="1"/>
  <c r="U25" i="1" s="1"/>
  <c r="S22" i="1"/>
  <c r="U22" i="1" s="1"/>
  <c r="S20" i="1"/>
  <c r="U20" i="1" s="1"/>
  <c r="S19" i="1"/>
  <c r="U19" i="1" s="1"/>
  <c r="S16" i="1"/>
  <c r="U16" i="1" s="1"/>
  <c r="S15" i="1"/>
  <c r="U15" i="1" s="1"/>
  <c r="S7" i="1"/>
  <c r="U7" i="1" s="1"/>
  <c r="S4" i="1"/>
  <c r="U4" i="1" s="1"/>
  <c r="S6" i="1"/>
  <c r="U6" i="1" s="1"/>
  <c r="S59" i="1"/>
  <c r="U59" i="1" s="1"/>
  <c r="S54" i="1"/>
  <c r="U54" i="1" s="1"/>
  <c r="S53" i="1"/>
  <c r="U53" i="1" s="1"/>
  <c r="S47" i="1"/>
  <c r="U47" i="1" s="1"/>
  <c r="S42" i="1"/>
  <c r="U42" i="1" s="1"/>
  <c r="S41" i="1"/>
  <c r="U41" i="1" s="1"/>
  <c r="V30" i="1"/>
  <c r="S29" i="1"/>
  <c r="U29" i="1" s="1"/>
  <c r="S5" i="1"/>
  <c r="U5" i="1" s="1"/>
  <c r="S24" i="1"/>
  <c r="U24" i="1" s="1"/>
  <c r="J60" i="1"/>
  <c r="L60" i="1" s="1"/>
  <c r="V41" i="1"/>
  <c r="X41" i="1" s="1"/>
  <c r="J12" i="1"/>
  <c r="L12" i="1" s="1"/>
  <c r="D76" i="1"/>
  <c r="J59" i="1" l="1"/>
  <c r="L59" i="1" s="1"/>
  <c r="V59" i="1"/>
  <c r="X59" i="1" s="1"/>
  <c r="V12" i="1"/>
  <c r="X12" i="1" s="1"/>
  <c r="J47" i="1"/>
  <c r="L47" i="1" s="1"/>
  <c r="V47" i="1"/>
  <c r="X47" i="1" s="1"/>
  <c r="S11" i="1"/>
  <c r="U11" i="1" s="1"/>
  <c r="J5" i="1"/>
  <c r="L5" i="1" s="1"/>
  <c r="V5" i="1"/>
  <c r="X5" i="1" s="1"/>
  <c r="J6" i="1"/>
  <c r="L6" i="1" s="1"/>
  <c r="J24" i="1"/>
  <c r="L24" i="1" s="1"/>
  <c r="V24" i="1"/>
  <c r="X24" i="1" s="1"/>
  <c r="J11" i="1"/>
  <c r="L11" i="1" s="1"/>
  <c r="V11" i="1"/>
  <c r="X11" i="1" s="1"/>
  <c r="V23" i="1"/>
  <c r="X23" i="1" s="1"/>
  <c r="J29" i="1"/>
  <c r="L29" i="1" s="1"/>
  <c r="V29" i="1"/>
  <c r="X29" i="1" s="1"/>
  <c r="J53" i="1"/>
  <c r="L53" i="1" s="1"/>
  <c r="S30" i="1"/>
  <c r="U30" i="1" s="1"/>
  <c r="S35" i="1"/>
  <c r="U35" i="1" s="1"/>
  <c r="S48" i="1"/>
  <c r="U48" i="1" s="1"/>
  <c r="S23" i="1"/>
  <c r="U23" i="1" s="1"/>
  <c r="S73" i="1"/>
  <c r="U73" i="1" s="1"/>
  <c r="V60" i="1"/>
  <c r="X60" i="1" s="1"/>
  <c r="J30" i="1"/>
  <c r="L30" i="1" s="1"/>
  <c r="S17" i="1"/>
  <c r="U17" i="1" s="1"/>
  <c r="S18" i="1"/>
  <c r="U18" i="1" s="1"/>
  <c r="J18" i="1"/>
  <c r="L18" i="1" s="1"/>
  <c r="J36" i="1"/>
  <c r="L36" i="1" s="1"/>
  <c r="S66" i="1"/>
  <c r="U66" i="1" s="1"/>
  <c r="L70" i="1"/>
  <c r="S74" i="1"/>
  <c r="U74" i="1" s="1"/>
  <c r="J74" i="1"/>
  <c r="L74" i="1" s="1"/>
  <c r="J73" i="1"/>
  <c r="L73" i="1" s="1"/>
  <c r="J66" i="1"/>
  <c r="L66" i="1" s="1"/>
  <c r="S65" i="1"/>
  <c r="U65" i="1" s="1"/>
  <c r="V66" i="1"/>
  <c r="X66" i="1" s="1"/>
  <c r="V65" i="1"/>
  <c r="X65" i="1" s="1"/>
  <c r="V18" i="1"/>
  <c r="X18" i="1" s="1"/>
  <c r="S70" i="1"/>
  <c r="U70" i="1" s="1"/>
  <c r="S69" i="1"/>
  <c r="U69" i="1" s="1"/>
  <c r="J69" i="1"/>
  <c r="V17" i="1"/>
  <c r="X17" i="1" s="1"/>
  <c r="V73" i="1"/>
  <c r="X73" i="1" s="1"/>
  <c r="V74" i="1"/>
  <c r="X74" i="1" s="1"/>
  <c r="V36" i="1"/>
  <c r="X36" i="1" s="1"/>
  <c r="S36" i="1"/>
  <c r="U36" i="1" s="1"/>
  <c r="V70" i="1"/>
  <c r="X70" i="1" s="1"/>
  <c r="V35" i="1"/>
  <c r="X35" i="1" s="1"/>
  <c r="J35" i="1"/>
  <c r="L35" i="1" s="1"/>
  <c r="S71" i="1" l="1"/>
  <c r="U71" i="1" s="1"/>
  <c r="J71" i="1"/>
  <c r="L71" i="1" s="1"/>
  <c r="S72" i="1"/>
  <c r="U72" i="1" s="1"/>
  <c r="V71" i="1"/>
  <c r="X71" i="1" s="1"/>
  <c r="S76" i="1"/>
  <c r="L69" i="1"/>
  <c r="J76" i="1"/>
  <c r="J72" i="1"/>
  <c r="L72" i="1" s="1"/>
</calcChain>
</file>

<file path=xl/sharedStrings.xml><?xml version="1.0" encoding="utf-8"?>
<sst xmlns="http://schemas.openxmlformats.org/spreadsheetml/2006/main" count="111" uniqueCount="42">
  <si>
    <t>区分</t>
    <rPh sb="0" eb="2">
      <t>クブン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</si>
  <si>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</si>
  <si>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</si>
  <si>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</si>
  <si>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</si>
  <si>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</si>
  <si>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</si>
  <si>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</si>
  <si>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</si>
  <si>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</si>
  <si>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</si>
  <si>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</si>
  <si>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</si>
  <si>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"/>
  </si>
  <si>
    <t>室蘭市</t>
    <rPh sb="0" eb="3">
      <t>ムロランシ</t>
    </rPh>
    <phoneticPr fontId="1"/>
  </si>
  <si>
    <t>苫小牧市</t>
    <rPh sb="0" eb="4">
      <t>トマコマイシ</t>
    </rPh>
    <phoneticPr fontId="1"/>
  </si>
  <si>
    <t>登別市</t>
    <rPh sb="0" eb="3">
      <t>ノボリベツシ</t>
    </rPh>
    <phoneticPr fontId="1"/>
  </si>
  <si>
    <t>入込総数</t>
    <rPh sb="0" eb="2">
      <t>イリコ</t>
    </rPh>
    <rPh sb="2" eb="4">
      <t>ソウスウ</t>
    </rPh>
    <phoneticPr fontId="1"/>
  </si>
  <si>
    <t>内道外客</t>
    <rPh sb="0" eb="1">
      <t>ウチ</t>
    </rPh>
    <rPh sb="1" eb="2">
      <t>ドウ</t>
    </rPh>
    <rPh sb="2" eb="4">
      <t>ガイキャク</t>
    </rPh>
    <phoneticPr fontId="1"/>
  </si>
  <si>
    <t>内道内客</t>
    <rPh sb="0" eb="1">
      <t>ウチ</t>
    </rPh>
    <rPh sb="1" eb="3">
      <t>ドウナイ</t>
    </rPh>
    <rPh sb="3" eb="4">
      <t>キャク</t>
    </rPh>
    <phoneticPr fontId="1"/>
  </si>
  <si>
    <t>内日帰客</t>
    <rPh sb="0" eb="1">
      <t>ウチ</t>
    </rPh>
    <rPh sb="1" eb="3">
      <t>ヒガエ</t>
    </rPh>
    <rPh sb="3" eb="4">
      <t>キャク</t>
    </rPh>
    <phoneticPr fontId="1"/>
  </si>
  <si>
    <t>内宿泊客</t>
    <rPh sb="0" eb="1">
      <t>ウチ</t>
    </rPh>
    <rPh sb="1" eb="4">
      <t>シュクハクキャク</t>
    </rPh>
    <phoneticPr fontId="1"/>
  </si>
  <si>
    <t>宿泊客延数</t>
    <rPh sb="0" eb="3">
      <t>シュクハクキャク</t>
    </rPh>
    <rPh sb="3" eb="4">
      <t>エン</t>
    </rPh>
    <rPh sb="4" eb="5">
      <t>カズ</t>
    </rPh>
    <phoneticPr fontId="1"/>
  </si>
  <si>
    <t>伊達市</t>
    <rPh sb="0" eb="3">
      <t>ダテシ</t>
    </rPh>
    <phoneticPr fontId="1"/>
  </si>
  <si>
    <t>豊浦町</t>
    <rPh sb="0" eb="3">
      <t>トヨウラチョウ</t>
    </rPh>
    <phoneticPr fontId="1"/>
  </si>
  <si>
    <t>洞爺湖町</t>
    <rPh sb="0" eb="4">
      <t>トウヤコチョウ</t>
    </rPh>
    <phoneticPr fontId="1"/>
  </si>
  <si>
    <t>壮瞥町</t>
    <rPh sb="0" eb="3">
      <t>ソウベツチョウ</t>
    </rPh>
    <phoneticPr fontId="1"/>
  </si>
  <si>
    <t>白老町</t>
    <rPh sb="0" eb="3">
      <t>シラオイチョウ</t>
    </rPh>
    <phoneticPr fontId="1"/>
  </si>
  <si>
    <t>安平町</t>
    <rPh sb="0" eb="3">
      <t>アビラチョウ</t>
    </rPh>
    <phoneticPr fontId="1"/>
  </si>
  <si>
    <t>厚真町</t>
    <rPh sb="0" eb="3">
      <t>アツマチョウ</t>
    </rPh>
    <phoneticPr fontId="1"/>
  </si>
  <si>
    <t>むかわ町</t>
    <rPh sb="3" eb="4">
      <t>チョウ</t>
    </rPh>
    <phoneticPr fontId="1"/>
  </si>
  <si>
    <t>前年度比</t>
    <rPh sb="0" eb="3">
      <t>ゼンネンド</t>
    </rPh>
    <rPh sb="3" eb="4">
      <t>ヒ</t>
    </rPh>
    <phoneticPr fontId="1"/>
  </si>
  <si>
    <t>振興局計</t>
    <rPh sb="0" eb="3">
      <t>シンコウキョク</t>
    </rPh>
    <rPh sb="3" eb="4">
      <t>ケイ</t>
    </rPh>
    <phoneticPr fontId="1"/>
  </si>
  <si>
    <t>対前年度比</t>
    <rPh sb="0" eb="1">
      <t>タイ</t>
    </rPh>
    <rPh sb="1" eb="5">
      <t>ゼンネンドヒ</t>
    </rPh>
    <phoneticPr fontId="1"/>
  </si>
  <si>
    <t>上期計</t>
    <rPh sb="0" eb="2">
      <t>カミキ</t>
    </rPh>
    <rPh sb="2" eb="3">
      <t>ケイ</t>
    </rPh>
    <phoneticPr fontId="1"/>
  </si>
  <si>
    <t>前年同期計</t>
    <rPh sb="0" eb="2">
      <t>ゼンネン</t>
    </rPh>
    <rPh sb="2" eb="4">
      <t>ドウキ</t>
    </rPh>
    <rPh sb="4" eb="5">
      <t>ケイ</t>
    </rPh>
    <phoneticPr fontId="1"/>
  </si>
  <si>
    <t>前年同期比</t>
    <rPh sb="0" eb="2">
      <t>ゼンネン</t>
    </rPh>
    <rPh sb="2" eb="4">
      <t>ドウキ</t>
    </rPh>
    <rPh sb="4" eb="5">
      <t>クラ</t>
    </rPh>
    <phoneticPr fontId="1"/>
  </si>
  <si>
    <t>下期計</t>
    <rPh sb="0" eb="2">
      <t>シモキ</t>
    </rPh>
    <rPh sb="2" eb="3">
      <t>ケイ</t>
    </rPh>
    <phoneticPr fontId="1"/>
  </si>
  <si>
    <t>(単位：入込総数→千人、宿泊客延数→千人泊、対前年度比→％)</t>
    <rPh sb="1" eb="3">
      <t>タンイ</t>
    </rPh>
    <rPh sb="4" eb="5">
      <t>イ</t>
    </rPh>
    <rPh sb="5" eb="6">
      <t>コ</t>
    </rPh>
    <rPh sb="6" eb="8">
      <t>ソウスウ</t>
    </rPh>
    <rPh sb="9" eb="11">
      <t>センニン</t>
    </rPh>
    <rPh sb="12" eb="14">
      <t>シュクハク</t>
    </rPh>
    <rPh sb="14" eb="15">
      <t>キャク</t>
    </rPh>
    <rPh sb="15" eb="16">
      <t>ノ</t>
    </rPh>
    <rPh sb="16" eb="17">
      <t>スウ</t>
    </rPh>
    <rPh sb="18" eb="20">
      <t>センニン</t>
    </rPh>
    <rPh sb="20" eb="21">
      <t>ハク</t>
    </rPh>
    <rPh sb="22" eb="23">
      <t>タイ</t>
    </rPh>
    <rPh sb="23" eb="25">
      <t>ゼンネン</t>
    </rPh>
    <rPh sb="25" eb="27">
      <t>ドヒ</t>
    </rPh>
    <phoneticPr fontId="1"/>
  </si>
  <si>
    <t>市町</t>
    <rPh sb="0" eb="2">
      <t>シチョウ</t>
    </rPh>
    <phoneticPr fontId="1"/>
  </si>
  <si>
    <t>前年度
（R２）</t>
    <rPh sb="0" eb="3">
      <t>ゼンネンド</t>
    </rPh>
    <phoneticPr fontId="1"/>
  </si>
  <si>
    <t>R２年度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</si>
</sst>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7"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2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176" fontId="0" fillId="0" borderId="11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176" fontId="0" fillId="0" borderId="20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2" borderId="22" xfId="0" applyNumberFormat="1" applyFill="1" applyBorder="1">
      <alignment vertical="center"/>
    </xf>
    <xf numFmtId="176" fontId="0" fillId="0" borderId="22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13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176" fontId="0" fillId="2" borderId="28" xfId="0" applyNumberFormat="1" applyFill="1" applyBorder="1">
      <alignment vertical="center"/>
    </xf>
    <xf numFmtId="176" fontId="0" fillId="0" borderId="28" xfId="0" applyNumberFormat="1" applyBorder="1">
      <alignment vertical="center"/>
    </xf>
    <xf numFmtId="0" fontId="0" fillId="0" borderId="29" xfId="0" applyBorder="1">
      <alignment vertical="center"/>
    </xf>
    <xf numFmtId="176" fontId="0" fillId="0" borderId="30" xfId="0" applyNumberFormat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1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2" borderId="33" xfId="0" applyNumberFormat="1" applyFill="1" applyBorder="1">
      <alignment vertical="center"/>
    </xf>
    <xf numFmtId="176" fontId="0" fillId="0" borderId="33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30" xfId="0" applyNumberFormat="1" applyFill="1" applyBorder="1">
      <alignment vertical="center"/>
    </xf>
    <xf numFmtId="176" fontId="0" fillId="2" borderId="25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176" fontId="0" fillId="2" borderId="26" xfId="0" applyNumberFormat="1" applyFill="1" applyBorder="1">
      <alignment vertical="center"/>
    </xf>
    <xf numFmtId="176" fontId="0" fillId="2" borderId="24" xfId="0" applyNumberFormat="1" applyFill="1" applyBorder="1">
      <alignment vertical="center"/>
    </xf>
    <xf numFmtId="176" fontId="0" fillId="0" borderId="0" xfId="0" applyNumberForma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14" xfId="0" applyNumberFormat="1" applyFill="1" applyBorder="1">
      <alignment vertical="center"/>
    </xf>
    <xf numFmtId="176" fontId="0" fillId="3" borderId="13" xfId="0" applyNumberFormat="1" applyFill="1" applyBorder="1">
      <alignment vertical="center"/>
    </xf>
    <xf numFmtId="176" fontId="0" fillId="3" borderId="16" xfId="0" applyNumberFormat="1" applyFill="1" applyBorder="1">
      <alignment vertical="center"/>
    </xf>
    <xf numFmtId="176" fontId="0" fillId="3" borderId="22" xfId="0" applyNumberFormat="1" applyFill="1" applyBorder="1">
      <alignment vertical="center"/>
    </xf>
    <xf numFmtId="176" fontId="0" fillId="3" borderId="28" xfId="0" applyNumberFormat="1" applyFill="1" applyBorder="1">
      <alignment vertical="center"/>
    </xf>
    <xf numFmtId="176" fontId="0" fillId="3" borderId="23" xfId="0" applyNumberFormat="1" applyFill="1" applyBorder="1">
      <alignment vertical="center"/>
    </xf>
    <xf numFmtId="176" fontId="0" fillId="3" borderId="25" xfId="0" applyNumberFormat="1" applyFill="1" applyBorder="1">
      <alignment vertical="center"/>
    </xf>
    <xf numFmtId="176" fontId="0" fillId="3" borderId="30" xfId="0" applyNumberFormat="1" applyFill="1" applyBorder="1">
      <alignment vertical="center"/>
    </xf>
    <xf numFmtId="176" fontId="0" fillId="3" borderId="26" xfId="0" applyNumberFormat="1" applyFill="1" applyBorder="1">
      <alignment vertical="center"/>
    </xf>
    <xf numFmtId="0" fontId="0" fillId="0" borderId="39" xfId="0" applyBorder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176" fontId="0" fillId="4" borderId="34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176" fontId="0" fillId="4" borderId="14" xfId="0" applyNumberFormat="1" applyFill="1" applyBorder="1">
      <alignment vertical="center"/>
    </xf>
    <xf numFmtId="176" fontId="0" fillId="4" borderId="37" xfId="0" applyNumberFormat="1" applyFill="1" applyBorder="1">
      <alignment vertical="center"/>
    </xf>
    <xf numFmtId="176" fontId="0" fillId="4" borderId="35" xfId="0" applyNumberFormat="1" applyFill="1" applyBorder="1">
      <alignment vertical="center"/>
    </xf>
    <xf numFmtId="176" fontId="0" fillId="4" borderId="22" xfId="0" applyNumberFormat="1" applyFill="1" applyBorder="1">
      <alignment vertical="center"/>
    </xf>
    <xf numFmtId="176" fontId="0" fillId="4" borderId="25" xfId="0" applyNumberFormat="1" applyFill="1" applyBorder="1">
      <alignment vertical="center"/>
    </xf>
    <xf numFmtId="176" fontId="0" fillId="4" borderId="36" xfId="0" applyNumberFormat="1" applyFill="1" applyBorder="1">
      <alignment vertical="center"/>
    </xf>
    <xf numFmtId="0" fontId="0" fillId="5" borderId="2" xfId="0" applyFill="1" applyBorder="1" applyAlignment="1">
      <alignment horizontal="center" vertical="center"/>
    </xf>
    <xf numFmtId="176" fontId="0" fillId="5" borderId="8" xfId="0" applyNumberFormat="1" applyFill="1" applyBorder="1">
      <alignment vertical="center"/>
    </xf>
    <xf numFmtId="176" fontId="0" fillId="5" borderId="9" xfId="0" applyNumberFormat="1" applyFill="1" applyBorder="1">
      <alignment vertical="center"/>
    </xf>
    <xf numFmtId="176" fontId="0" fillId="5" borderId="12" xfId="0" applyNumberFormat="1" applyFill="1" applyBorder="1">
      <alignment vertical="center"/>
    </xf>
    <xf numFmtId="176" fontId="0" fillId="5" borderId="16" xfId="0" applyNumberFormat="1" applyFill="1" applyBorder="1">
      <alignment vertical="center"/>
    </xf>
    <xf numFmtId="176" fontId="0" fillId="5" borderId="27" xfId="0" applyNumberFormat="1" applyFill="1" applyBorder="1">
      <alignment vertical="center"/>
    </xf>
    <xf numFmtId="176" fontId="0" fillId="5" borderId="23" xfId="0" applyNumberFormat="1" applyFill="1" applyBorder="1">
      <alignment vertical="center"/>
    </xf>
    <xf numFmtId="176" fontId="0" fillId="5" borderId="29" xfId="0" applyNumberFormat="1" applyFill="1" applyBorder="1">
      <alignment vertical="center"/>
    </xf>
    <xf numFmtId="176" fontId="0" fillId="5" borderId="26" xfId="0" applyNumberFormat="1" applyFill="1" applyBorder="1">
      <alignment vertical="center"/>
    </xf>
    <xf numFmtId="0" fontId="0" fillId="5" borderId="40" xfId="0" applyFill="1" applyBorder="1" applyAlignment="1">
      <alignment horizontal="center" vertical="center"/>
    </xf>
    <xf numFmtId="176" fontId="0" fillId="5" borderId="41" xfId="0" applyNumberFormat="1" applyFill="1" applyBorder="1">
      <alignment vertical="center"/>
    </xf>
    <xf numFmtId="176" fontId="0" fillId="5" borderId="20" xfId="0" applyNumberFormat="1" applyFill="1" applyBorder="1">
      <alignment vertical="center"/>
    </xf>
    <xf numFmtId="176" fontId="0" fillId="5" borderId="21" xfId="0" applyNumberFormat="1" applyFill="1" applyBorder="1">
      <alignment vertical="center"/>
    </xf>
    <xf numFmtId="176" fontId="0" fillId="5" borderId="24" xfId="0" applyNumberFormat="1" applyFill="1" applyBorder="1">
      <alignment vertical="center"/>
    </xf>
    <xf numFmtId="0" fontId="0" fillId="0" borderId="42" xfId="0" applyFill="1" applyBorder="1" applyAlignment="1">
      <alignment horizontal="center" vertical="center"/>
    </xf>
    <xf numFmtId="176" fontId="0" fillId="0" borderId="43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0" borderId="46" xfId="0" applyBorder="1">
      <alignment vertical="center"/>
    </xf>
    <xf numFmtId="176" fontId="0" fillId="0" borderId="47" xfId="0" applyNumberFormat="1" applyBorder="1">
      <alignment vertical="center"/>
    </xf>
    <xf numFmtId="176" fontId="0" fillId="0" borderId="36" xfId="0" applyNumberFormat="1" applyBorder="1">
      <alignment vertical="center"/>
    </xf>
    <xf numFmtId="0" fontId="0" fillId="0" borderId="50" xfId="0" applyBorder="1">
      <alignment vertical="center"/>
    </xf>
    <xf numFmtId="176" fontId="0" fillId="0" borderId="51" xfId="0" applyNumberFormat="1" applyBorder="1">
      <alignment vertical="center"/>
    </xf>
    <xf numFmtId="176" fontId="0" fillId="0" borderId="52" xfId="0" applyNumberFormat="1" applyBorder="1">
      <alignment vertical="center"/>
    </xf>
    <xf numFmtId="176" fontId="0" fillId="2" borderId="60" xfId="0" applyNumberFormat="1" applyFill="1" applyBorder="1">
      <alignment vertical="center"/>
    </xf>
    <xf numFmtId="0" fontId="0" fillId="5" borderId="4" xfId="0" applyFill="1" applyBorder="1" applyAlignment="1">
      <alignment horizontal="center" vertical="center" shrinkToFit="1"/>
    </xf>
    <xf numFmtId="176" fontId="0" fillId="2" borderId="11" xfId="0" applyNumberFormat="1" applyFill="1" applyBorder="1">
      <alignment vertical="center"/>
    </xf>
    <xf numFmtId="177" fontId="0" fillId="0" borderId="0" xfId="0" applyNumberFormat="1">
      <alignment vertical="center"/>
    </xf>
    <xf numFmtId="176" fontId="0" fillId="2" borderId="45" xfId="0" applyNumberFormat="1" applyFill="1" applyBorder="1">
      <alignment vertical="center"/>
    </xf>
    <xf numFmtId="176" fontId="3" fillId="2" borderId="22" xfId="0" applyNumberFormat="1" applyFont="1" applyFill="1" applyBorder="1">
      <alignment vertical="center"/>
    </xf>
    <xf numFmtId="177" fontId="0" fillId="0" borderId="0" xfId="0" applyNumberFormat="1" applyBorder="1">
      <alignment vertical="center"/>
    </xf>
    <xf numFmtId="176" fontId="3" fillId="0" borderId="1" xfId="0" applyNumberFormat="1" applyFont="1" applyBorder="1">
      <alignment vertical="center"/>
    </xf>
    <xf numFmtId="176" fontId="3" fillId="4" borderId="1" xfId="0" applyNumberFormat="1" applyFont="1" applyFill="1" applyBorder="1">
      <alignment vertical="center"/>
    </xf>
    <xf numFmtId="176" fontId="3" fillId="0" borderId="10" xfId="0" applyNumberFormat="1" applyFont="1" applyBorder="1">
      <alignment vertical="center"/>
    </xf>
    <xf numFmtId="176" fontId="3" fillId="3" borderId="1" xfId="0" applyNumberFormat="1" applyFont="1" applyFill="1" applyBorder="1">
      <alignment vertical="center"/>
    </xf>
    <xf numFmtId="176" fontId="3" fillId="3" borderId="11" xfId="0" applyNumberFormat="1" applyFont="1" applyFill="1" applyBorder="1">
      <alignment vertical="center"/>
    </xf>
    <xf numFmtId="176" fontId="3" fillId="3" borderId="9" xfId="0" applyNumberFormat="1" applyFont="1" applyFill="1" applyBorder="1">
      <alignment vertical="center"/>
    </xf>
    <xf numFmtId="176" fontId="3" fillId="5" borderId="8" xfId="0" applyNumberFormat="1" applyFont="1" applyFill="1" applyBorder="1">
      <alignment vertical="center"/>
    </xf>
    <xf numFmtId="176" fontId="3" fillId="5" borderId="41" xfId="0" applyNumberFormat="1" applyFont="1" applyFill="1" applyBorder="1">
      <alignment vertical="center"/>
    </xf>
    <xf numFmtId="176" fontId="3" fillId="5" borderId="9" xfId="0" applyNumberFormat="1" applyFont="1" applyFill="1" applyBorder="1">
      <alignment vertical="center"/>
    </xf>
    <xf numFmtId="176" fontId="3" fillId="0" borderId="14" xfId="0" applyNumberFormat="1" applyFont="1" applyBorder="1">
      <alignment vertical="center"/>
    </xf>
    <xf numFmtId="176" fontId="3" fillId="4" borderId="35" xfId="0" applyNumberFormat="1" applyFont="1" applyFill="1" applyBorder="1">
      <alignment vertical="center"/>
    </xf>
    <xf numFmtId="176" fontId="3" fillId="4" borderId="14" xfId="0" applyNumberFormat="1" applyFont="1" applyFill="1" applyBorder="1">
      <alignment vertical="center"/>
    </xf>
    <xf numFmtId="176" fontId="3" fillId="4" borderId="37" xfId="0" applyNumberFormat="1" applyFont="1" applyFill="1" applyBorder="1">
      <alignment vertical="center"/>
    </xf>
    <xf numFmtId="176" fontId="3" fillId="0" borderId="15" xfId="0" applyNumberFormat="1" applyFont="1" applyBorder="1">
      <alignment vertical="center"/>
    </xf>
    <xf numFmtId="176" fontId="3" fillId="3" borderId="14" xfId="0" applyNumberFormat="1" applyFont="1" applyFill="1" applyBorder="1">
      <alignment vertical="center"/>
    </xf>
    <xf numFmtId="176" fontId="3" fillId="3" borderId="13" xfId="0" applyNumberFormat="1" applyFont="1" applyFill="1" applyBorder="1">
      <alignment vertical="center"/>
    </xf>
    <xf numFmtId="176" fontId="3" fillId="3" borderId="16" xfId="0" applyNumberFormat="1" applyFont="1" applyFill="1" applyBorder="1">
      <alignment vertical="center"/>
    </xf>
    <xf numFmtId="176" fontId="3" fillId="5" borderId="12" xfId="0" applyNumberFormat="1" applyFont="1" applyFill="1" applyBorder="1">
      <alignment vertical="center"/>
    </xf>
    <xf numFmtId="176" fontId="3" fillId="5" borderId="20" xfId="0" applyNumberFormat="1" applyFont="1" applyFill="1" applyBorder="1">
      <alignment vertical="center"/>
    </xf>
    <xf numFmtId="176" fontId="3" fillId="5" borderId="16" xfId="0" applyNumberFormat="1" applyFont="1" applyFill="1" applyBorder="1">
      <alignment vertical="center"/>
    </xf>
    <xf numFmtId="176" fontId="3" fillId="2" borderId="28" xfId="0" applyNumberFormat="1" applyFont="1" applyFill="1" applyBorder="1">
      <alignment vertical="center"/>
    </xf>
    <xf numFmtId="176" fontId="3" fillId="4" borderId="22" xfId="0" applyNumberFormat="1" applyFont="1" applyFill="1" applyBorder="1">
      <alignment vertical="center"/>
    </xf>
    <xf numFmtId="176" fontId="3" fillId="2" borderId="33" xfId="0" applyNumberFormat="1" applyFont="1" applyFill="1" applyBorder="1">
      <alignment vertical="center"/>
    </xf>
    <xf numFmtId="176" fontId="3" fillId="3" borderId="22" xfId="0" applyNumberFormat="1" applyFont="1" applyFill="1" applyBorder="1">
      <alignment vertical="center"/>
    </xf>
    <xf numFmtId="176" fontId="3" fillId="3" borderId="28" xfId="0" applyNumberFormat="1" applyFont="1" applyFill="1" applyBorder="1">
      <alignment vertical="center"/>
    </xf>
    <xf numFmtId="176" fontId="3" fillId="3" borderId="23" xfId="0" applyNumberFormat="1" applyFont="1" applyFill="1" applyBorder="1">
      <alignment vertical="center"/>
    </xf>
    <xf numFmtId="176" fontId="3" fillId="5" borderId="27" xfId="0" applyNumberFormat="1" applyFont="1" applyFill="1" applyBorder="1">
      <alignment vertical="center"/>
    </xf>
    <xf numFmtId="176" fontId="3" fillId="5" borderId="21" xfId="0" applyNumberFormat="1" applyFont="1" applyFill="1" applyBorder="1">
      <alignment vertical="center"/>
    </xf>
    <xf numFmtId="176" fontId="3" fillId="5" borderId="23" xfId="0" applyNumberFormat="1" applyFont="1" applyFill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33" xfId="0" applyNumberFormat="1" applyFont="1" applyBorder="1">
      <alignment vertical="center"/>
    </xf>
    <xf numFmtId="176" fontId="3" fillId="0" borderId="25" xfId="0" applyNumberFormat="1" applyFont="1" applyBorder="1">
      <alignment vertical="center"/>
    </xf>
    <xf numFmtId="176" fontId="3" fillId="4" borderId="25" xfId="0" applyNumberFormat="1" applyFont="1" applyFill="1" applyBorder="1">
      <alignment vertical="center"/>
    </xf>
    <xf numFmtId="176" fontId="3" fillId="4" borderId="36" xfId="0" applyNumberFormat="1" applyFont="1" applyFill="1" applyBorder="1">
      <alignment vertical="center"/>
    </xf>
    <xf numFmtId="176" fontId="3" fillId="0" borderId="32" xfId="0" applyNumberFormat="1" applyFont="1" applyBorder="1">
      <alignment vertical="center"/>
    </xf>
    <xf numFmtId="176" fontId="3" fillId="3" borderId="25" xfId="0" applyNumberFormat="1" applyFont="1" applyFill="1" applyBorder="1">
      <alignment vertical="center"/>
    </xf>
    <xf numFmtId="176" fontId="3" fillId="3" borderId="30" xfId="0" applyNumberFormat="1" applyFont="1" applyFill="1" applyBorder="1">
      <alignment vertical="center"/>
    </xf>
    <xf numFmtId="176" fontId="3" fillId="3" borderId="26" xfId="0" applyNumberFormat="1" applyFont="1" applyFill="1" applyBorder="1">
      <alignment vertical="center"/>
    </xf>
    <xf numFmtId="176" fontId="3" fillId="5" borderId="29" xfId="0" applyNumberFormat="1" applyFont="1" applyFill="1" applyBorder="1">
      <alignment vertical="center"/>
    </xf>
    <xf numFmtId="176" fontId="3" fillId="5" borderId="24" xfId="0" applyNumberFormat="1" applyFont="1" applyFill="1" applyBorder="1">
      <alignment vertical="center"/>
    </xf>
    <xf numFmtId="176" fontId="3" fillId="5" borderId="26" xfId="0" applyNumberFormat="1" applyFont="1" applyFill="1" applyBorder="1">
      <alignment vertical="center"/>
    </xf>
    <xf numFmtId="176" fontId="3" fillId="4" borderId="34" xfId="0" applyNumberFormat="1" applyFont="1" applyFill="1" applyBorder="1">
      <alignment vertical="center"/>
    </xf>
    <xf numFmtId="176" fontId="3" fillId="0" borderId="36" xfId="0" applyNumberFormat="1" applyFont="1" applyBorder="1">
      <alignment vertical="center"/>
    </xf>
    <xf numFmtId="176" fontId="3" fillId="0" borderId="48" xfId="0" applyNumberFormat="1" applyFont="1" applyBorder="1">
      <alignment vertical="center"/>
    </xf>
    <xf numFmtId="176" fontId="3" fillId="3" borderId="36" xfId="0" applyNumberFormat="1" applyFont="1" applyFill="1" applyBorder="1">
      <alignment vertical="center"/>
    </xf>
    <xf numFmtId="176" fontId="3" fillId="3" borderId="47" xfId="0" applyNumberFormat="1" applyFont="1" applyFill="1" applyBorder="1">
      <alignment vertical="center"/>
    </xf>
    <xf numFmtId="176" fontId="3" fillId="3" borderId="49" xfId="0" applyNumberFormat="1" applyFont="1" applyFill="1" applyBorder="1">
      <alignment vertical="center"/>
    </xf>
    <xf numFmtId="176" fontId="3" fillId="5" borderId="46" xfId="0" applyNumberFormat="1" applyFont="1" applyFill="1" applyBorder="1">
      <alignment vertical="center"/>
    </xf>
    <xf numFmtId="176" fontId="3" fillId="5" borderId="61" xfId="0" applyNumberFormat="1" applyFont="1" applyFill="1" applyBorder="1">
      <alignment vertical="center"/>
    </xf>
    <xf numFmtId="176" fontId="3" fillId="5" borderId="49" xfId="0" applyNumberFormat="1" applyFont="1" applyFill="1" applyBorder="1">
      <alignment vertical="center"/>
    </xf>
    <xf numFmtId="176" fontId="3" fillId="4" borderId="55" xfId="0" applyNumberFormat="1" applyFont="1" applyFill="1" applyBorder="1">
      <alignment vertical="center"/>
    </xf>
    <xf numFmtId="176" fontId="3" fillId="3" borderId="55" xfId="0" applyNumberFormat="1" applyFont="1" applyFill="1" applyBorder="1">
      <alignment vertical="center"/>
    </xf>
    <xf numFmtId="176" fontId="3" fillId="5" borderId="59" xfId="0" applyNumberFormat="1" applyFont="1" applyFill="1" applyBorder="1">
      <alignment vertical="center"/>
    </xf>
    <xf numFmtId="176" fontId="3" fillId="4" borderId="56" xfId="0" applyNumberFormat="1" applyFont="1" applyFill="1" applyBorder="1">
      <alignment vertical="center"/>
    </xf>
    <xf numFmtId="176" fontId="3" fillId="3" borderId="56" xfId="0" applyNumberFormat="1" applyFont="1" applyFill="1" applyBorder="1">
      <alignment vertical="center"/>
    </xf>
    <xf numFmtId="176" fontId="3" fillId="5" borderId="63" xfId="0" applyNumberFormat="1" applyFont="1" applyFill="1" applyBorder="1">
      <alignment vertical="center"/>
    </xf>
    <xf numFmtId="176" fontId="3" fillId="4" borderId="57" xfId="0" applyNumberFormat="1" applyFont="1" applyFill="1" applyBorder="1">
      <alignment vertical="center"/>
    </xf>
    <xf numFmtId="176" fontId="3" fillId="3" borderId="57" xfId="0" applyNumberFormat="1" applyFont="1" applyFill="1" applyBorder="1">
      <alignment vertical="center"/>
    </xf>
    <xf numFmtId="176" fontId="3" fillId="5" borderId="60" xfId="0" applyNumberFormat="1" applyFont="1" applyFill="1" applyBorder="1">
      <alignment vertical="center"/>
    </xf>
    <xf numFmtId="176" fontId="3" fillId="4" borderId="58" xfId="0" applyNumberFormat="1" applyFont="1" applyFill="1" applyBorder="1">
      <alignment vertical="center"/>
    </xf>
    <xf numFmtId="176" fontId="3" fillId="3" borderId="58" xfId="0" applyNumberFormat="1" applyFont="1" applyFill="1" applyBorder="1">
      <alignment vertical="center"/>
    </xf>
    <xf numFmtId="176" fontId="3" fillId="5" borderId="64" xfId="0" applyNumberFormat="1" applyFont="1" applyFill="1" applyBorder="1">
      <alignment vertical="center"/>
    </xf>
    <xf numFmtId="176" fontId="3" fillId="0" borderId="52" xfId="0" applyNumberFormat="1" applyFont="1" applyBorder="1">
      <alignment vertical="center"/>
    </xf>
    <xf numFmtId="176" fontId="3" fillId="4" borderId="52" xfId="0" applyNumberFormat="1" applyFont="1" applyFill="1" applyBorder="1">
      <alignment vertical="center"/>
    </xf>
    <xf numFmtId="176" fontId="3" fillId="0" borderId="53" xfId="0" applyNumberFormat="1" applyFont="1" applyBorder="1">
      <alignment vertical="center"/>
    </xf>
    <xf numFmtId="176" fontId="3" fillId="3" borderId="52" xfId="0" applyNumberFormat="1" applyFont="1" applyFill="1" applyBorder="1">
      <alignment vertical="center"/>
    </xf>
    <xf numFmtId="176" fontId="3" fillId="3" borderId="51" xfId="0" applyNumberFormat="1" applyFont="1" applyFill="1" applyBorder="1">
      <alignment vertical="center"/>
    </xf>
    <xf numFmtId="176" fontId="3" fillId="3" borderId="54" xfId="0" applyNumberFormat="1" applyFont="1" applyFill="1" applyBorder="1">
      <alignment vertical="center"/>
    </xf>
    <xf numFmtId="176" fontId="3" fillId="5" borderId="50" xfId="0" applyNumberFormat="1" applyFont="1" applyFill="1" applyBorder="1">
      <alignment vertical="center"/>
    </xf>
    <xf numFmtId="176" fontId="3" fillId="5" borderId="62" xfId="0" applyNumberFormat="1" applyFont="1" applyFill="1" applyBorder="1">
      <alignment vertical="center"/>
    </xf>
    <xf numFmtId="176" fontId="3" fillId="5" borderId="54" xfId="0" applyNumberFormat="1" applyFont="1" applyFill="1" applyBorder="1">
      <alignment vertical="center"/>
    </xf>
    <xf numFmtId="176" fontId="3" fillId="2" borderId="11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176" fontId="3" fillId="2" borderId="10" xfId="0" applyNumberFormat="1" applyFont="1" applyFill="1" applyBorder="1">
      <alignment vertical="center"/>
    </xf>
    <xf numFmtId="176" fontId="3" fillId="2" borderId="13" xfId="0" applyNumberFormat="1" applyFont="1" applyFill="1" applyBorder="1">
      <alignment vertical="center"/>
    </xf>
    <xf numFmtId="176" fontId="3" fillId="2" borderId="14" xfId="0" applyNumberFormat="1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176" fontId="3" fillId="2" borderId="30" xfId="0" applyNumberFormat="1" applyFont="1" applyFill="1" applyBorder="1">
      <alignment vertical="center"/>
    </xf>
    <xf numFmtId="176" fontId="3" fillId="2" borderId="25" xfId="0" applyNumberFormat="1" applyFont="1" applyFill="1" applyBorder="1">
      <alignment vertical="center"/>
    </xf>
    <xf numFmtId="176" fontId="3" fillId="2" borderId="32" xfId="0" applyNumberFormat="1" applyFon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96"/>
  <sheetViews>
    <sheetView tabSelected="1" topLeftCell="M1" zoomScaleNormal="100" zoomScaleSheetLayoutView="80" zoomScalePageLayoutView="80" workbookViewId="0">
      <pane ySplit="2" topLeftCell="A27" activePane="bottomLeft" state="frozen"/>
      <selection pane="bottomLeft" activeCell="X32" sqref="X32"/>
    </sheetView>
  </sheetViews>
  <sheetFormatPr defaultRowHeight="13" x14ac:dyDescent="0.2"/>
  <cols>
    <col min="1" max="1" width="3.08984375" customWidth="1"/>
    <col min="3" max="3" width="11.26953125" customWidth="1"/>
    <col min="4" max="24" width="10" customWidth="1"/>
  </cols>
  <sheetData>
    <row r="1" spans="2:24" ht="13.5" thickBot="1" x14ac:dyDescent="0.25">
      <c r="X1" s="24" t="s">
        <v>38</v>
      </c>
    </row>
    <row r="2" spans="2:24" ht="13.5" thickBot="1" x14ac:dyDescent="0.25">
      <c r="B2" s="2" t="s">
        <v>39</v>
      </c>
      <c r="C2" s="2" t="s">
        <v>0</v>
      </c>
      <c r="D2" s="6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56" t="s">
        <v>34</v>
      </c>
      <c r="K2" s="57" t="s">
        <v>35</v>
      </c>
      <c r="L2" s="56" t="s">
        <v>36</v>
      </c>
      <c r="M2" s="1" t="s">
        <v>7</v>
      </c>
      <c r="N2" s="1" t="s">
        <v>8</v>
      </c>
      <c r="O2" s="1" t="s">
        <v>9</v>
      </c>
      <c r="P2" s="1" t="s">
        <v>10</v>
      </c>
      <c r="Q2" s="1" t="s">
        <v>11</v>
      </c>
      <c r="R2" s="25" t="s">
        <v>12</v>
      </c>
      <c r="S2" s="38" t="s">
        <v>37</v>
      </c>
      <c r="T2" s="39" t="s">
        <v>35</v>
      </c>
      <c r="U2" s="40" t="s">
        <v>36</v>
      </c>
      <c r="V2" s="66" t="s">
        <v>13</v>
      </c>
      <c r="W2" s="75" t="s">
        <v>41</v>
      </c>
      <c r="X2" s="91" t="s">
        <v>33</v>
      </c>
    </row>
    <row r="3" spans="2:24" ht="13.5" customHeight="1" x14ac:dyDescent="0.2">
      <c r="B3" s="177" t="s">
        <v>14</v>
      </c>
      <c r="C3" s="3" t="s">
        <v>17</v>
      </c>
      <c r="D3" s="7">
        <v>81.8</v>
      </c>
      <c r="E3" s="5">
        <v>80</v>
      </c>
      <c r="F3" s="5">
        <v>37.9</v>
      </c>
      <c r="G3" s="5">
        <v>111</v>
      </c>
      <c r="H3" s="5">
        <v>119.2</v>
      </c>
      <c r="I3" s="5">
        <v>63.6</v>
      </c>
      <c r="J3" s="58">
        <f>SUM(D3:I3)</f>
        <v>493.50000000000006</v>
      </c>
      <c r="K3" s="59">
        <v>504.4</v>
      </c>
      <c r="L3" s="59">
        <f t="shared" ref="L3:L34" si="0">J3/K3*100</f>
        <v>97.839016653449661</v>
      </c>
      <c r="M3" s="5">
        <v>104.5</v>
      </c>
      <c r="N3" s="5">
        <v>99.3</v>
      </c>
      <c r="O3" s="5">
        <v>41.5</v>
      </c>
      <c r="P3" s="5">
        <v>29.7</v>
      </c>
      <c r="Q3" s="5">
        <v>19.8</v>
      </c>
      <c r="R3" s="26">
        <v>48.4</v>
      </c>
      <c r="S3" s="41">
        <f>SUM(M3:R3)</f>
        <v>343.2</v>
      </c>
      <c r="T3" s="42">
        <v>312.89999999999998</v>
      </c>
      <c r="U3" s="43">
        <f>S3/T3*100</f>
        <v>109.68360498561842</v>
      </c>
      <c r="V3" s="67">
        <f t="shared" ref="V3:V34" si="1">SUM(D3:I3,M3:R3)</f>
        <v>836.69999999999993</v>
      </c>
      <c r="W3" s="76">
        <f>K3+T3</f>
        <v>817.3</v>
      </c>
      <c r="X3" s="68">
        <f t="shared" ref="X3:X34" si="2">V3/W3*100</f>
        <v>102.37366939924139</v>
      </c>
    </row>
    <row r="4" spans="2:24" x14ac:dyDescent="0.2">
      <c r="B4" s="178"/>
      <c r="C4" s="8" t="s">
        <v>18</v>
      </c>
      <c r="D4" s="10">
        <v>53.4</v>
      </c>
      <c r="E4" s="11">
        <v>51.6</v>
      </c>
      <c r="F4" s="11">
        <v>21.8</v>
      </c>
      <c r="G4" s="11">
        <v>60.4</v>
      </c>
      <c r="H4" s="11">
        <v>69.2</v>
      </c>
      <c r="I4" s="11">
        <v>36.799999999999997</v>
      </c>
      <c r="J4" s="60">
        <f t="shared" ref="J4:J7" si="3">SUM(D4:I4)</f>
        <v>293.2</v>
      </c>
      <c r="K4" s="60">
        <v>263.7</v>
      </c>
      <c r="L4" s="61">
        <f t="shared" si="0"/>
        <v>111.18695487296171</v>
      </c>
      <c r="M4" s="11">
        <v>27.7</v>
      </c>
      <c r="N4" s="11">
        <v>27.7</v>
      </c>
      <c r="O4" s="11">
        <v>11.3</v>
      </c>
      <c r="P4" s="11">
        <v>8.1</v>
      </c>
      <c r="Q4" s="11">
        <v>5.0999999999999996</v>
      </c>
      <c r="R4" s="27">
        <v>13</v>
      </c>
      <c r="S4" s="44">
        <f>SUM(M4:R4)</f>
        <v>92.899999999999991</v>
      </c>
      <c r="T4" s="45">
        <v>93.300000000000011</v>
      </c>
      <c r="U4" s="46">
        <f t="shared" ref="U4:U67" si="4">S4/T4*100</f>
        <v>99.57127545551981</v>
      </c>
      <c r="V4" s="69">
        <f t="shared" si="1"/>
        <v>386.1</v>
      </c>
      <c r="W4" s="77">
        <f>K4+T4</f>
        <v>357</v>
      </c>
      <c r="X4" s="70">
        <f t="shared" si="2"/>
        <v>108.1512605042017</v>
      </c>
    </row>
    <row r="5" spans="2:24" x14ac:dyDescent="0.2">
      <c r="B5" s="178"/>
      <c r="C5" s="8" t="s">
        <v>19</v>
      </c>
      <c r="D5" s="90">
        <v>28.4</v>
      </c>
      <c r="E5" s="12">
        <v>28.4</v>
      </c>
      <c r="F5" s="12">
        <v>16.099999999999998</v>
      </c>
      <c r="G5" s="12">
        <v>50.6</v>
      </c>
      <c r="H5" s="12">
        <v>50</v>
      </c>
      <c r="I5" s="19">
        <v>26.800000000000004</v>
      </c>
      <c r="J5" s="62">
        <f t="shared" si="3"/>
        <v>200.3</v>
      </c>
      <c r="K5" s="63">
        <v>240.7</v>
      </c>
      <c r="L5" s="63">
        <f t="shared" si="0"/>
        <v>83.215621105110102</v>
      </c>
      <c r="M5" s="12">
        <v>76.8</v>
      </c>
      <c r="N5" s="12">
        <v>71.599999999999994</v>
      </c>
      <c r="O5" s="12">
        <v>30.2</v>
      </c>
      <c r="P5" s="12">
        <v>21.6</v>
      </c>
      <c r="Q5" s="12">
        <v>14.7</v>
      </c>
      <c r="R5" s="28">
        <v>35.4</v>
      </c>
      <c r="S5" s="47">
        <f t="shared" ref="S5:S68" si="5">SUM(M5:R5)</f>
        <v>250.29999999999995</v>
      </c>
      <c r="T5" s="48">
        <v>219.60000000000002</v>
      </c>
      <c r="U5" s="49">
        <f t="shared" si="4"/>
        <v>113.97996357012747</v>
      </c>
      <c r="V5" s="71">
        <f t="shared" si="1"/>
        <v>450.6</v>
      </c>
      <c r="W5" s="78">
        <f>K5+T5</f>
        <v>460.3</v>
      </c>
      <c r="X5" s="72">
        <f t="shared" si="2"/>
        <v>97.892678687812293</v>
      </c>
    </row>
    <row r="6" spans="2:24" x14ac:dyDescent="0.2">
      <c r="B6" s="178"/>
      <c r="C6" s="8" t="s">
        <v>20</v>
      </c>
      <c r="D6" s="90">
        <v>71</v>
      </c>
      <c r="E6" s="12">
        <v>70.2</v>
      </c>
      <c r="F6" s="12">
        <v>26.2</v>
      </c>
      <c r="G6" s="12">
        <v>96.8</v>
      </c>
      <c r="H6" s="12">
        <v>105.3</v>
      </c>
      <c r="I6" s="19">
        <v>51.8</v>
      </c>
      <c r="J6" s="63">
        <f t="shared" si="3"/>
        <v>421.3</v>
      </c>
      <c r="K6" s="63">
        <v>444.90000000000003</v>
      </c>
      <c r="L6" s="63">
        <f t="shared" si="0"/>
        <v>94.695437176893677</v>
      </c>
      <c r="M6" s="12">
        <v>90.6</v>
      </c>
      <c r="N6" s="12">
        <v>84.4</v>
      </c>
      <c r="O6" s="12">
        <v>29.8</v>
      </c>
      <c r="P6" s="12">
        <v>19.899999999999999</v>
      </c>
      <c r="Q6" s="12">
        <v>10.7</v>
      </c>
      <c r="R6" s="28">
        <v>37.299999999999997</v>
      </c>
      <c r="S6" s="47">
        <f t="shared" si="5"/>
        <v>272.7</v>
      </c>
      <c r="T6" s="48">
        <v>241.6</v>
      </c>
      <c r="U6" s="49">
        <f t="shared" si="4"/>
        <v>112.87251655629137</v>
      </c>
      <c r="V6" s="71">
        <f t="shared" si="1"/>
        <v>693.99999999999989</v>
      </c>
      <c r="W6" s="78">
        <f t="shared" ref="W6:W67" si="6">K6+T6</f>
        <v>686.5</v>
      </c>
      <c r="X6" s="72">
        <f t="shared" si="2"/>
        <v>101.09249817916968</v>
      </c>
    </row>
    <row r="7" spans="2:24" x14ac:dyDescent="0.2">
      <c r="B7" s="178"/>
      <c r="C7" s="8" t="s">
        <v>21</v>
      </c>
      <c r="D7" s="14">
        <v>10.8</v>
      </c>
      <c r="E7" s="13">
        <v>9.8000000000000007</v>
      </c>
      <c r="F7" s="13">
        <v>11.7</v>
      </c>
      <c r="G7" s="13">
        <v>14.2</v>
      </c>
      <c r="H7" s="13">
        <v>13.9</v>
      </c>
      <c r="I7" s="13">
        <v>11.8</v>
      </c>
      <c r="J7" s="63">
        <f t="shared" si="3"/>
        <v>72.2</v>
      </c>
      <c r="K7" s="63">
        <v>59.5</v>
      </c>
      <c r="L7" s="63">
        <f t="shared" si="0"/>
        <v>121.34453781512606</v>
      </c>
      <c r="M7" s="13">
        <v>13.9</v>
      </c>
      <c r="N7" s="13">
        <v>14.9</v>
      </c>
      <c r="O7" s="13">
        <v>11.7</v>
      </c>
      <c r="P7" s="13">
        <v>9.8000000000000007</v>
      </c>
      <c r="Q7" s="13">
        <v>9.1</v>
      </c>
      <c r="R7" s="29">
        <v>11.1</v>
      </c>
      <c r="S7" s="47">
        <f t="shared" si="5"/>
        <v>70.5</v>
      </c>
      <c r="T7" s="48">
        <v>71.3</v>
      </c>
      <c r="U7" s="49">
        <f t="shared" si="4"/>
        <v>98.877980364656381</v>
      </c>
      <c r="V7" s="71">
        <f t="shared" si="1"/>
        <v>142.70000000000002</v>
      </c>
      <c r="W7" s="78">
        <f t="shared" si="6"/>
        <v>130.80000000000001</v>
      </c>
      <c r="X7" s="72">
        <f t="shared" si="2"/>
        <v>109.09785932721714</v>
      </c>
    </row>
    <row r="8" spans="2:24" ht="13.5" thickBot="1" x14ac:dyDescent="0.25">
      <c r="B8" s="179"/>
      <c r="C8" s="9" t="s">
        <v>22</v>
      </c>
      <c r="D8" s="15">
        <v>17.100000000000001</v>
      </c>
      <c r="E8" s="16">
        <v>15.3</v>
      </c>
      <c r="F8" s="16">
        <v>19.5</v>
      </c>
      <c r="G8" s="16">
        <v>21.6</v>
      </c>
      <c r="H8" s="16">
        <v>20.100000000000001</v>
      </c>
      <c r="I8" s="16">
        <v>18.600000000000001</v>
      </c>
      <c r="J8" s="64">
        <f>SUM(D8:I8)</f>
        <v>112.19999999999999</v>
      </c>
      <c r="K8" s="64">
        <v>120.7</v>
      </c>
      <c r="L8" s="65">
        <f t="shared" si="0"/>
        <v>92.957746478873233</v>
      </c>
      <c r="M8" s="16">
        <v>24.5</v>
      </c>
      <c r="N8" s="16">
        <v>24.8</v>
      </c>
      <c r="O8" s="16">
        <v>20.3</v>
      </c>
      <c r="P8" s="16">
        <v>17.2</v>
      </c>
      <c r="Q8" s="16">
        <v>15.7</v>
      </c>
      <c r="R8" s="30">
        <v>21.4</v>
      </c>
      <c r="S8" s="50">
        <f t="shared" si="5"/>
        <v>123.9</v>
      </c>
      <c r="T8" s="51">
        <v>118.4</v>
      </c>
      <c r="U8" s="52">
        <f t="shared" si="4"/>
        <v>104.64527027027026</v>
      </c>
      <c r="V8" s="73">
        <f>SUM(D8:I8,M8:R8)</f>
        <v>236.1</v>
      </c>
      <c r="W8" s="79">
        <f t="shared" si="6"/>
        <v>239.10000000000002</v>
      </c>
      <c r="X8" s="74">
        <f t="shared" si="2"/>
        <v>98.745294855708892</v>
      </c>
    </row>
    <row r="9" spans="2:24" ht="13.5" customHeight="1" x14ac:dyDescent="0.2">
      <c r="B9" s="177" t="s">
        <v>15</v>
      </c>
      <c r="C9" s="3" t="s">
        <v>17</v>
      </c>
      <c r="D9" s="7">
        <v>105</v>
      </c>
      <c r="E9" s="5">
        <v>105.5</v>
      </c>
      <c r="F9" s="5">
        <v>74.400000000000006</v>
      </c>
      <c r="G9" s="5">
        <v>182</v>
      </c>
      <c r="H9" s="97">
        <v>185.4</v>
      </c>
      <c r="I9" s="97">
        <v>134.69999999999999</v>
      </c>
      <c r="J9" s="98">
        <f>SUM(D9:I9)</f>
        <v>787</v>
      </c>
      <c r="K9" s="98">
        <v>717.7</v>
      </c>
      <c r="L9" s="98">
        <f t="shared" si="0"/>
        <v>109.65584506061028</v>
      </c>
      <c r="M9" s="97">
        <v>205.3</v>
      </c>
      <c r="N9" s="97">
        <v>156.69999999999999</v>
      </c>
      <c r="O9" s="97">
        <v>116.6</v>
      </c>
      <c r="P9" s="97">
        <v>71.099999999999994</v>
      </c>
      <c r="Q9" s="97">
        <v>57.3</v>
      </c>
      <c r="R9" s="99">
        <v>88.2</v>
      </c>
      <c r="S9" s="100">
        <f>SUM(M9:R9)</f>
        <v>695.2</v>
      </c>
      <c r="T9" s="101">
        <v>703.6</v>
      </c>
      <c r="U9" s="102">
        <f t="shared" si="4"/>
        <v>98.80613985218875</v>
      </c>
      <c r="V9" s="103">
        <f>SUM(D9:I9,M9:R9)</f>
        <v>1482.1999999999998</v>
      </c>
      <c r="W9" s="104">
        <f t="shared" si="6"/>
        <v>1421.3000000000002</v>
      </c>
      <c r="X9" s="105">
        <f t="shared" si="2"/>
        <v>104.28480968127766</v>
      </c>
    </row>
    <row r="10" spans="2:24" x14ac:dyDescent="0.2">
      <c r="B10" s="178"/>
      <c r="C10" s="4" t="s">
        <v>18</v>
      </c>
      <c r="D10" s="17">
        <v>28</v>
      </c>
      <c r="E10" s="11">
        <v>26</v>
      </c>
      <c r="F10" s="11">
        <v>18.399999999999999</v>
      </c>
      <c r="G10" s="11">
        <v>49.8</v>
      </c>
      <c r="H10" s="106">
        <v>52.3</v>
      </c>
      <c r="I10" s="106">
        <v>39.200000000000003</v>
      </c>
      <c r="J10" s="107">
        <f t="shared" ref="J10:J34" si="7">SUM(D10:I10)</f>
        <v>213.7</v>
      </c>
      <c r="K10" s="108">
        <v>283.60000000000002</v>
      </c>
      <c r="L10" s="109">
        <f t="shared" si="0"/>
        <v>75.352609308885746</v>
      </c>
      <c r="M10" s="106">
        <v>54.8</v>
      </c>
      <c r="N10" s="106">
        <v>44.5</v>
      </c>
      <c r="O10" s="106">
        <v>35.6</v>
      </c>
      <c r="P10" s="106">
        <v>22.9</v>
      </c>
      <c r="Q10" s="106">
        <v>18.3</v>
      </c>
      <c r="R10" s="110">
        <v>31.1</v>
      </c>
      <c r="S10" s="111">
        <f>SUM(M10:R10)</f>
        <v>207.20000000000002</v>
      </c>
      <c r="T10" s="112">
        <v>205.8</v>
      </c>
      <c r="U10" s="113">
        <f t="shared" si="4"/>
        <v>100.68027210884354</v>
      </c>
      <c r="V10" s="114">
        <f t="shared" si="1"/>
        <v>420.90000000000003</v>
      </c>
      <c r="W10" s="115">
        <f t="shared" si="6"/>
        <v>489.40000000000003</v>
      </c>
      <c r="X10" s="116">
        <f t="shared" si="2"/>
        <v>86.003269309358402</v>
      </c>
    </row>
    <row r="11" spans="2:24" x14ac:dyDescent="0.2">
      <c r="B11" s="178"/>
      <c r="C11" s="18" t="s">
        <v>19</v>
      </c>
      <c r="D11" s="90">
        <v>77</v>
      </c>
      <c r="E11" s="12">
        <v>79.5</v>
      </c>
      <c r="F11" s="12">
        <v>56.000000000000007</v>
      </c>
      <c r="G11" s="12">
        <v>132.19999999999999</v>
      </c>
      <c r="H11" s="95">
        <v>133.10000000000002</v>
      </c>
      <c r="I11" s="117">
        <v>95.5</v>
      </c>
      <c r="J11" s="118">
        <f t="shared" si="7"/>
        <v>573.29999999999995</v>
      </c>
      <c r="K11" s="118">
        <v>434.1</v>
      </c>
      <c r="L11" s="118">
        <f t="shared" si="0"/>
        <v>132.06634416033168</v>
      </c>
      <c r="M11" s="95">
        <v>150.5</v>
      </c>
      <c r="N11" s="95">
        <v>112.2</v>
      </c>
      <c r="O11" s="95">
        <v>81</v>
      </c>
      <c r="P11" s="95">
        <v>48.2</v>
      </c>
      <c r="Q11" s="95">
        <v>39</v>
      </c>
      <c r="R11" s="119">
        <v>57.1</v>
      </c>
      <c r="S11" s="120">
        <f t="shared" si="5"/>
        <v>488</v>
      </c>
      <c r="T11" s="121">
        <v>497.80000000000007</v>
      </c>
      <c r="U11" s="122">
        <f t="shared" si="4"/>
        <v>98.031337886701479</v>
      </c>
      <c r="V11" s="123">
        <f t="shared" si="1"/>
        <v>1061.3</v>
      </c>
      <c r="W11" s="124">
        <f t="shared" si="6"/>
        <v>931.90000000000009</v>
      </c>
      <c r="X11" s="125">
        <f t="shared" si="2"/>
        <v>113.88561004399611</v>
      </c>
    </row>
    <row r="12" spans="2:24" x14ac:dyDescent="0.2">
      <c r="B12" s="178"/>
      <c r="C12" s="18" t="s">
        <v>20</v>
      </c>
      <c r="D12" s="90">
        <v>99.3</v>
      </c>
      <c r="E12" s="12">
        <v>99.2</v>
      </c>
      <c r="F12" s="12">
        <v>70.600000000000009</v>
      </c>
      <c r="G12" s="12">
        <v>172.6</v>
      </c>
      <c r="H12" s="95">
        <v>175.1</v>
      </c>
      <c r="I12" s="117">
        <v>131.19999999999999</v>
      </c>
      <c r="J12" s="118">
        <f t="shared" si="7"/>
        <v>748</v>
      </c>
      <c r="K12" s="118">
        <v>673.2</v>
      </c>
      <c r="L12" s="118">
        <f t="shared" si="0"/>
        <v>111.1111111111111</v>
      </c>
      <c r="M12" s="95">
        <v>196</v>
      </c>
      <c r="N12" s="95">
        <v>148.69999999999999</v>
      </c>
      <c r="O12" s="95">
        <v>108.9</v>
      </c>
      <c r="P12" s="95">
        <v>64.3</v>
      </c>
      <c r="Q12" s="95">
        <v>52.8</v>
      </c>
      <c r="R12" s="119">
        <v>81.599999999999994</v>
      </c>
      <c r="S12" s="120">
        <f t="shared" si="5"/>
        <v>652.29999999999995</v>
      </c>
      <c r="T12" s="121">
        <v>661.8</v>
      </c>
      <c r="U12" s="122">
        <f t="shared" si="4"/>
        <v>98.564521003324273</v>
      </c>
      <c r="V12" s="123">
        <f t="shared" si="1"/>
        <v>1400.3</v>
      </c>
      <c r="W12" s="124">
        <f t="shared" si="6"/>
        <v>1335</v>
      </c>
      <c r="X12" s="125">
        <f t="shared" si="2"/>
        <v>104.89138576779027</v>
      </c>
    </row>
    <row r="13" spans="2:24" x14ac:dyDescent="0.2">
      <c r="B13" s="178"/>
      <c r="C13" s="18" t="s">
        <v>21</v>
      </c>
      <c r="D13" s="20">
        <v>5.7</v>
      </c>
      <c r="E13" s="13">
        <v>6.3</v>
      </c>
      <c r="F13" s="13">
        <v>3.8</v>
      </c>
      <c r="G13" s="13">
        <v>9.4</v>
      </c>
      <c r="H13" s="126">
        <v>10.3</v>
      </c>
      <c r="I13" s="126">
        <v>3.5</v>
      </c>
      <c r="J13" s="118">
        <f t="shared" si="7"/>
        <v>39</v>
      </c>
      <c r="K13" s="118">
        <v>44.5</v>
      </c>
      <c r="L13" s="118">
        <f t="shared" si="0"/>
        <v>87.640449438202253</v>
      </c>
      <c r="M13" s="126">
        <v>9.3000000000000007</v>
      </c>
      <c r="N13" s="126">
        <v>8</v>
      </c>
      <c r="O13" s="126">
        <v>7.7</v>
      </c>
      <c r="P13" s="126">
        <v>6.8</v>
      </c>
      <c r="Q13" s="126">
        <v>4.5</v>
      </c>
      <c r="R13" s="127">
        <v>6.6</v>
      </c>
      <c r="S13" s="120">
        <f t="shared" si="5"/>
        <v>42.9</v>
      </c>
      <c r="T13" s="121">
        <v>41.800000000000004</v>
      </c>
      <c r="U13" s="122">
        <f t="shared" si="4"/>
        <v>102.63157894736841</v>
      </c>
      <c r="V13" s="123">
        <f t="shared" si="1"/>
        <v>81.899999999999991</v>
      </c>
      <c r="W13" s="124">
        <f t="shared" si="6"/>
        <v>86.300000000000011</v>
      </c>
      <c r="X13" s="125">
        <f t="shared" si="2"/>
        <v>94.901506373117002</v>
      </c>
    </row>
    <row r="14" spans="2:24" ht="13.5" thickBot="1" x14ac:dyDescent="0.25">
      <c r="B14" s="179"/>
      <c r="C14" s="21" t="s">
        <v>22</v>
      </c>
      <c r="D14" s="22">
        <v>9.6999999999999993</v>
      </c>
      <c r="E14" s="16">
        <v>9.9</v>
      </c>
      <c r="F14" s="16">
        <v>7.3</v>
      </c>
      <c r="G14" s="16">
        <v>13.9</v>
      </c>
      <c r="H14" s="128">
        <v>14.9</v>
      </c>
      <c r="I14" s="128">
        <v>7.1</v>
      </c>
      <c r="J14" s="118">
        <f t="shared" si="7"/>
        <v>62.800000000000004</v>
      </c>
      <c r="K14" s="129">
        <v>58.300000000000004</v>
      </c>
      <c r="L14" s="130">
        <f t="shared" si="0"/>
        <v>107.71869639794167</v>
      </c>
      <c r="M14" s="128">
        <v>10.7</v>
      </c>
      <c r="N14" s="128">
        <v>9.1</v>
      </c>
      <c r="O14" s="128">
        <v>8.9</v>
      </c>
      <c r="P14" s="128">
        <v>7.9</v>
      </c>
      <c r="Q14" s="128">
        <v>5.3</v>
      </c>
      <c r="R14" s="131">
        <v>8</v>
      </c>
      <c r="S14" s="132">
        <f t="shared" si="5"/>
        <v>49.899999999999991</v>
      </c>
      <c r="T14" s="133">
        <v>60</v>
      </c>
      <c r="U14" s="134">
        <f t="shared" si="4"/>
        <v>83.166666666666657</v>
      </c>
      <c r="V14" s="135">
        <f t="shared" si="1"/>
        <v>112.7</v>
      </c>
      <c r="W14" s="136">
        <f t="shared" si="6"/>
        <v>118.30000000000001</v>
      </c>
      <c r="X14" s="137">
        <f t="shared" si="2"/>
        <v>95.26627218934911</v>
      </c>
    </row>
    <row r="15" spans="2:24" x14ac:dyDescent="0.2">
      <c r="B15" s="177" t="s">
        <v>16</v>
      </c>
      <c r="C15" s="3" t="s">
        <v>17</v>
      </c>
      <c r="D15" s="7">
        <v>60.8</v>
      </c>
      <c r="E15" s="5">
        <v>77.3</v>
      </c>
      <c r="F15" s="5">
        <v>36.1</v>
      </c>
      <c r="G15" s="5">
        <v>102.4</v>
      </c>
      <c r="H15" s="97">
        <v>170</v>
      </c>
      <c r="I15" s="97">
        <v>80.8</v>
      </c>
      <c r="J15" s="138">
        <f t="shared" si="7"/>
        <v>527.4</v>
      </c>
      <c r="K15" s="98">
        <v>487.1</v>
      </c>
      <c r="L15" s="98">
        <f t="shared" si="0"/>
        <v>108.27345514268116</v>
      </c>
      <c r="M15" s="97">
        <v>156.6</v>
      </c>
      <c r="N15" s="97">
        <v>155.19999999999999</v>
      </c>
      <c r="O15" s="97">
        <v>121.1</v>
      </c>
      <c r="P15" s="97">
        <v>102.8</v>
      </c>
      <c r="Q15" s="97">
        <v>36.6</v>
      </c>
      <c r="R15" s="99">
        <v>100.6</v>
      </c>
      <c r="S15" s="100">
        <f t="shared" si="5"/>
        <v>672.9</v>
      </c>
      <c r="T15" s="101">
        <v>577.9</v>
      </c>
      <c r="U15" s="102">
        <f t="shared" si="4"/>
        <v>116.43883024744765</v>
      </c>
      <c r="V15" s="103">
        <f t="shared" si="1"/>
        <v>1200.3</v>
      </c>
      <c r="W15" s="104">
        <f t="shared" si="6"/>
        <v>1065</v>
      </c>
      <c r="X15" s="105">
        <f t="shared" si="2"/>
        <v>112.70422535211266</v>
      </c>
    </row>
    <row r="16" spans="2:24" x14ac:dyDescent="0.2">
      <c r="B16" s="178"/>
      <c r="C16" s="4" t="s">
        <v>18</v>
      </c>
      <c r="D16" s="17">
        <v>20.3</v>
      </c>
      <c r="E16" s="11">
        <v>28.4</v>
      </c>
      <c r="F16" s="11">
        <v>12.8</v>
      </c>
      <c r="G16" s="11">
        <v>38.5</v>
      </c>
      <c r="H16" s="106">
        <v>59.2</v>
      </c>
      <c r="I16" s="106">
        <v>31.7</v>
      </c>
      <c r="J16" s="108">
        <f t="shared" si="7"/>
        <v>190.89999999999998</v>
      </c>
      <c r="K16" s="108">
        <v>164.39999999999998</v>
      </c>
      <c r="L16" s="109">
        <f t="shared" si="0"/>
        <v>116.11922141119221</v>
      </c>
      <c r="M16" s="106">
        <v>56.5</v>
      </c>
      <c r="N16" s="106">
        <v>54.9</v>
      </c>
      <c r="O16" s="106">
        <v>39.200000000000003</v>
      </c>
      <c r="P16" s="106">
        <v>30.5</v>
      </c>
      <c r="Q16" s="106">
        <v>12.7</v>
      </c>
      <c r="R16" s="110">
        <v>31.4</v>
      </c>
      <c r="S16" s="111">
        <f t="shared" si="5"/>
        <v>225.20000000000002</v>
      </c>
      <c r="T16" s="112">
        <v>206.20000000000002</v>
      </c>
      <c r="U16" s="113">
        <f t="shared" si="4"/>
        <v>109.21435499515033</v>
      </c>
      <c r="V16" s="114">
        <f t="shared" si="1"/>
        <v>416.09999999999991</v>
      </c>
      <c r="W16" s="115">
        <f t="shared" si="6"/>
        <v>370.6</v>
      </c>
      <c r="X16" s="116">
        <f t="shared" si="2"/>
        <v>112.27738801942793</v>
      </c>
    </row>
    <row r="17" spans="2:24" x14ac:dyDescent="0.2">
      <c r="B17" s="178"/>
      <c r="C17" s="18" t="s">
        <v>19</v>
      </c>
      <c r="D17" s="90">
        <v>40.5</v>
      </c>
      <c r="E17" s="12">
        <v>48.9</v>
      </c>
      <c r="F17" s="12">
        <v>23.3</v>
      </c>
      <c r="G17" s="12">
        <v>63.900000000000006</v>
      </c>
      <c r="H17" s="95">
        <v>110.8</v>
      </c>
      <c r="I17" s="117">
        <v>49.099999999999994</v>
      </c>
      <c r="J17" s="118">
        <f t="shared" si="7"/>
        <v>336.5</v>
      </c>
      <c r="K17" s="118">
        <v>322.7</v>
      </c>
      <c r="L17" s="118">
        <f t="shared" si="0"/>
        <v>104.27641772544159</v>
      </c>
      <c r="M17" s="95">
        <v>100.1</v>
      </c>
      <c r="N17" s="95">
        <v>100.3</v>
      </c>
      <c r="O17" s="95">
        <v>81.900000000000006</v>
      </c>
      <c r="P17" s="95">
        <v>72.3</v>
      </c>
      <c r="Q17" s="95">
        <v>23.9</v>
      </c>
      <c r="R17" s="95">
        <v>69.2</v>
      </c>
      <c r="S17" s="120">
        <f t="shared" si="5"/>
        <v>447.69999999999993</v>
      </c>
      <c r="T17" s="121">
        <v>371.69999999999993</v>
      </c>
      <c r="U17" s="122">
        <f t="shared" si="4"/>
        <v>120.44659671778317</v>
      </c>
      <c r="V17" s="123">
        <f t="shared" si="1"/>
        <v>784.19999999999993</v>
      </c>
      <c r="W17" s="124">
        <f t="shared" si="6"/>
        <v>694.39999999999986</v>
      </c>
      <c r="X17" s="125">
        <f t="shared" si="2"/>
        <v>112.93202764976959</v>
      </c>
    </row>
    <row r="18" spans="2:24" x14ac:dyDescent="0.2">
      <c r="B18" s="178"/>
      <c r="C18" s="18" t="s">
        <v>20</v>
      </c>
      <c r="D18" s="90">
        <v>39.299999999999997</v>
      </c>
      <c r="E18" s="12">
        <v>55.8</v>
      </c>
      <c r="F18" s="12">
        <v>22.3</v>
      </c>
      <c r="G18" s="12">
        <v>71.300000000000011</v>
      </c>
      <c r="H18" s="95">
        <v>127.8</v>
      </c>
      <c r="I18" s="117">
        <v>54.099999999999994</v>
      </c>
      <c r="J18" s="118">
        <f t="shared" si="7"/>
        <v>370.6</v>
      </c>
      <c r="K18" s="118">
        <v>322.8</v>
      </c>
      <c r="L18" s="118">
        <f t="shared" si="0"/>
        <v>114.80793060718713</v>
      </c>
      <c r="M18" s="95">
        <v>105.8</v>
      </c>
      <c r="N18" s="95">
        <v>90.5</v>
      </c>
      <c r="O18" s="95">
        <v>63.7</v>
      </c>
      <c r="P18" s="95">
        <v>52.1</v>
      </c>
      <c r="Q18" s="95">
        <v>22.9</v>
      </c>
      <c r="R18" s="95">
        <v>63.6</v>
      </c>
      <c r="S18" s="120">
        <f t="shared" si="5"/>
        <v>398.6</v>
      </c>
      <c r="T18" s="121">
        <v>346.4</v>
      </c>
      <c r="U18" s="122">
        <f t="shared" si="4"/>
        <v>115.06928406466514</v>
      </c>
      <c r="V18" s="123">
        <f t="shared" si="1"/>
        <v>769.20000000000016</v>
      </c>
      <c r="W18" s="124">
        <f t="shared" si="6"/>
        <v>669.2</v>
      </c>
      <c r="X18" s="125">
        <f t="shared" si="2"/>
        <v>114.94321578003589</v>
      </c>
    </row>
    <row r="19" spans="2:24" x14ac:dyDescent="0.2">
      <c r="B19" s="178"/>
      <c r="C19" s="18" t="s">
        <v>21</v>
      </c>
      <c r="D19" s="20">
        <v>21.5</v>
      </c>
      <c r="E19" s="13">
        <v>21.5</v>
      </c>
      <c r="F19" s="13">
        <v>13.8</v>
      </c>
      <c r="G19" s="13">
        <v>31.1</v>
      </c>
      <c r="H19" s="126">
        <v>42.2</v>
      </c>
      <c r="I19" s="126">
        <v>26.7</v>
      </c>
      <c r="J19" s="118">
        <f t="shared" si="7"/>
        <v>156.80000000000001</v>
      </c>
      <c r="K19" s="118">
        <v>164.3</v>
      </c>
      <c r="L19" s="118">
        <f t="shared" si="0"/>
        <v>95.435179549604385</v>
      </c>
      <c r="M19" s="126">
        <v>50.8</v>
      </c>
      <c r="N19" s="126">
        <v>64.7</v>
      </c>
      <c r="O19" s="126">
        <v>57.4</v>
      </c>
      <c r="P19" s="126">
        <v>50.7</v>
      </c>
      <c r="Q19" s="126">
        <v>13.7</v>
      </c>
      <c r="R19" s="127">
        <v>37</v>
      </c>
      <c r="S19" s="120">
        <f t="shared" si="5"/>
        <v>274.3</v>
      </c>
      <c r="T19" s="121">
        <v>231.5</v>
      </c>
      <c r="U19" s="122">
        <f t="shared" si="4"/>
        <v>118.48812095032397</v>
      </c>
      <c r="V19" s="123">
        <f t="shared" si="1"/>
        <v>431.09999999999997</v>
      </c>
      <c r="W19" s="124">
        <f t="shared" si="6"/>
        <v>395.8</v>
      </c>
      <c r="X19" s="125">
        <f t="shared" si="2"/>
        <v>108.91864578069732</v>
      </c>
    </row>
    <row r="20" spans="2:24" ht="13.5" thickBot="1" x14ac:dyDescent="0.25">
      <c r="B20" s="179"/>
      <c r="C20" s="21" t="s">
        <v>22</v>
      </c>
      <c r="D20" s="22">
        <v>21.6</v>
      </c>
      <c r="E20" s="16">
        <v>21.6</v>
      </c>
      <c r="F20" s="16">
        <v>13.8</v>
      </c>
      <c r="G20" s="16">
        <v>31.1</v>
      </c>
      <c r="H20" s="128">
        <v>42.2</v>
      </c>
      <c r="I20" s="128">
        <v>26.7</v>
      </c>
      <c r="J20" s="130">
        <f t="shared" si="7"/>
        <v>157</v>
      </c>
      <c r="K20" s="129">
        <v>164.39999999999998</v>
      </c>
      <c r="L20" s="130">
        <f t="shared" si="0"/>
        <v>95.498783454987844</v>
      </c>
      <c r="M20" s="128">
        <v>50.9</v>
      </c>
      <c r="N20" s="128">
        <v>64.7</v>
      </c>
      <c r="O20" s="128">
        <v>57.4</v>
      </c>
      <c r="P20" s="128">
        <v>50.8</v>
      </c>
      <c r="Q20" s="128">
        <v>13.7</v>
      </c>
      <c r="R20" s="131">
        <v>37</v>
      </c>
      <c r="S20" s="132">
        <f t="shared" si="5"/>
        <v>274.5</v>
      </c>
      <c r="T20" s="133">
        <v>231.6</v>
      </c>
      <c r="U20" s="134">
        <f t="shared" si="4"/>
        <v>118.52331606217616</v>
      </c>
      <c r="V20" s="135">
        <f t="shared" si="1"/>
        <v>431.5</v>
      </c>
      <c r="W20" s="136">
        <f t="shared" si="6"/>
        <v>396</v>
      </c>
      <c r="X20" s="137">
        <f t="shared" si="2"/>
        <v>108.96464646464648</v>
      </c>
    </row>
    <row r="21" spans="2:24" ht="13.5" customHeight="1" x14ac:dyDescent="0.2">
      <c r="B21" s="177" t="s">
        <v>23</v>
      </c>
      <c r="C21" s="3" t="s">
        <v>17</v>
      </c>
      <c r="D21" s="7">
        <v>97.1</v>
      </c>
      <c r="E21" s="5">
        <v>104.8</v>
      </c>
      <c r="F21" s="5">
        <v>81.8</v>
      </c>
      <c r="G21" s="5">
        <v>121.2</v>
      </c>
      <c r="H21" s="97">
        <v>114.7</v>
      </c>
      <c r="I21" s="97">
        <v>92.3</v>
      </c>
      <c r="J21" s="98">
        <f t="shared" si="7"/>
        <v>611.9</v>
      </c>
      <c r="K21" s="98">
        <v>627</v>
      </c>
      <c r="L21" s="98">
        <f t="shared" si="0"/>
        <v>97.591706539074949</v>
      </c>
      <c r="M21" s="97">
        <v>148.80000000000001</v>
      </c>
      <c r="N21" s="97">
        <v>124.9</v>
      </c>
      <c r="O21" s="97">
        <v>113.1</v>
      </c>
      <c r="P21" s="97">
        <v>79.5</v>
      </c>
      <c r="Q21" s="97">
        <v>56.1</v>
      </c>
      <c r="R21" s="99">
        <v>48.5</v>
      </c>
      <c r="S21" s="100">
        <f>SUM(M21:R21)</f>
        <v>570.90000000000009</v>
      </c>
      <c r="T21" s="101">
        <v>496.5</v>
      </c>
      <c r="U21" s="102">
        <f t="shared" si="4"/>
        <v>114.98489425981874</v>
      </c>
      <c r="V21" s="103">
        <f t="shared" si="1"/>
        <v>1182.8</v>
      </c>
      <c r="W21" s="104">
        <f t="shared" si="6"/>
        <v>1123.5</v>
      </c>
      <c r="X21" s="105">
        <f t="shared" si="2"/>
        <v>105.27814864263463</v>
      </c>
    </row>
    <row r="22" spans="2:24" x14ac:dyDescent="0.2">
      <c r="B22" s="178"/>
      <c r="C22" s="4" t="s">
        <v>18</v>
      </c>
      <c r="D22" s="10">
        <v>1.7</v>
      </c>
      <c r="E22" s="11">
        <v>1.7</v>
      </c>
      <c r="F22" s="11">
        <v>3.7</v>
      </c>
      <c r="G22" s="11">
        <v>5.8</v>
      </c>
      <c r="H22" s="106">
        <v>7</v>
      </c>
      <c r="I22" s="106">
        <v>3.5</v>
      </c>
      <c r="J22" s="107">
        <f t="shared" si="7"/>
        <v>23.4</v>
      </c>
      <c r="K22" s="108">
        <v>24.599999999999998</v>
      </c>
      <c r="L22" s="109">
        <f t="shared" si="0"/>
        <v>95.121951219512198</v>
      </c>
      <c r="M22" s="106">
        <v>5.6</v>
      </c>
      <c r="N22" s="106">
        <v>4</v>
      </c>
      <c r="O22" s="106">
        <v>5</v>
      </c>
      <c r="P22" s="106">
        <v>4.8</v>
      </c>
      <c r="Q22" s="106">
        <v>6</v>
      </c>
      <c r="R22" s="110">
        <v>1.6</v>
      </c>
      <c r="S22" s="111">
        <f t="shared" si="5"/>
        <v>27</v>
      </c>
      <c r="T22" s="112">
        <v>18</v>
      </c>
      <c r="U22" s="113">
        <f t="shared" si="4"/>
        <v>150</v>
      </c>
      <c r="V22" s="114">
        <f t="shared" si="1"/>
        <v>50.4</v>
      </c>
      <c r="W22" s="115">
        <f t="shared" si="6"/>
        <v>42.599999999999994</v>
      </c>
      <c r="X22" s="116">
        <f t="shared" si="2"/>
        <v>118.3098591549296</v>
      </c>
    </row>
    <row r="23" spans="2:24" x14ac:dyDescent="0.2">
      <c r="B23" s="178"/>
      <c r="C23" s="18" t="s">
        <v>19</v>
      </c>
      <c r="D23" s="90">
        <v>95.399999999999991</v>
      </c>
      <c r="E23" s="12">
        <v>103.1</v>
      </c>
      <c r="F23" s="12">
        <v>78.099999999999994</v>
      </c>
      <c r="G23" s="12">
        <v>115.4</v>
      </c>
      <c r="H23" s="95">
        <v>107.7</v>
      </c>
      <c r="I23" s="117">
        <v>88.8</v>
      </c>
      <c r="J23" s="118">
        <f t="shared" si="7"/>
        <v>588.5</v>
      </c>
      <c r="K23" s="118">
        <v>602.4</v>
      </c>
      <c r="L23" s="118">
        <f t="shared" si="0"/>
        <v>97.692563081009297</v>
      </c>
      <c r="M23" s="95">
        <v>143.19999999999999</v>
      </c>
      <c r="N23" s="95">
        <v>120.9</v>
      </c>
      <c r="O23" s="95">
        <v>108.1</v>
      </c>
      <c r="P23" s="95">
        <v>74.7</v>
      </c>
      <c r="Q23" s="95">
        <v>50.1</v>
      </c>
      <c r="R23" s="95">
        <v>46.9</v>
      </c>
      <c r="S23" s="120">
        <f t="shared" si="5"/>
        <v>543.90000000000009</v>
      </c>
      <c r="T23" s="121">
        <v>478.5</v>
      </c>
      <c r="U23" s="122">
        <f t="shared" si="4"/>
        <v>113.6677115987461</v>
      </c>
      <c r="V23" s="123">
        <f t="shared" si="1"/>
        <v>1132.4000000000001</v>
      </c>
      <c r="W23" s="124">
        <f t="shared" si="6"/>
        <v>1080.9000000000001</v>
      </c>
      <c r="X23" s="125">
        <f t="shared" si="2"/>
        <v>104.76454806180035</v>
      </c>
    </row>
    <row r="24" spans="2:24" x14ac:dyDescent="0.2">
      <c r="B24" s="178"/>
      <c r="C24" s="18" t="s">
        <v>20</v>
      </c>
      <c r="D24" s="90">
        <v>89.1</v>
      </c>
      <c r="E24" s="12">
        <v>98.3</v>
      </c>
      <c r="F24" s="12">
        <v>78.399999999999991</v>
      </c>
      <c r="G24" s="12">
        <v>111</v>
      </c>
      <c r="H24" s="95">
        <v>101.9</v>
      </c>
      <c r="I24" s="117">
        <v>84.6</v>
      </c>
      <c r="J24" s="118">
        <f t="shared" si="7"/>
        <v>563.29999999999995</v>
      </c>
      <c r="K24" s="118">
        <v>565.6</v>
      </c>
      <c r="L24" s="118">
        <f t="shared" si="0"/>
        <v>99.59335219236209</v>
      </c>
      <c r="M24" s="95">
        <v>136</v>
      </c>
      <c r="N24" s="95">
        <v>108.9</v>
      </c>
      <c r="O24" s="95">
        <v>97.3</v>
      </c>
      <c r="P24" s="95">
        <v>65.7</v>
      </c>
      <c r="Q24" s="95">
        <v>50.4</v>
      </c>
      <c r="R24" s="95">
        <v>38.200000000000003</v>
      </c>
      <c r="S24" s="120">
        <f t="shared" si="5"/>
        <v>496.49999999999994</v>
      </c>
      <c r="T24" s="121">
        <v>425.1</v>
      </c>
      <c r="U24" s="122">
        <f t="shared" si="4"/>
        <v>116.79604798870852</v>
      </c>
      <c r="V24" s="123">
        <f t="shared" si="1"/>
        <v>1059.8</v>
      </c>
      <c r="W24" s="124">
        <f t="shared" si="6"/>
        <v>990.7</v>
      </c>
      <c r="X24" s="125">
        <f t="shared" si="2"/>
        <v>106.97486625618249</v>
      </c>
    </row>
    <row r="25" spans="2:24" x14ac:dyDescent="0.2">
      <c r="B25" s="178"/>
      <c r="C25" s="18" t="s">
        <v>21</v>
      </c>
      <c r="D25" s="14">
        <v>8</v>
      </c>
      <c r="E25" s="13">
        <v>6.5</v>
      </c>
      <c r="F25" s="13">
        <v>3.4</v>
      </c>
      <c r="G25" s="13">
        <v>10.199999999999999</v>
      </c>
      <c r="H25" s="126">
        <v>12.8</v>
      </c>
      <c r="I25" s="126">
        <v>7.7</v>
      </c>
      <c r="J25" s="118">
        <f t="shared" si="7"/>
        <v>48.6</v>
      </c>
      <c r="K25" s="118">
        <v>61.4</v>
      </c>
      <c r="L25" s="118">
        <f t="shared" si="0"/>
        <v>79.153094462540722</v>
      </c>
      <c r="M25" s="126">
        <v>12.8</v>
      </c>
      <c r="N25" s="126">
        <v>16</v>
      </c>
      <c r="O25" s="126">
        <v>15.8</v>
      </c>
      <c r="P25" s="126">
        <v>13.8</v>
      </c>
      <c r="Q25" s="126">
        <v>5.7</v>
      </c>
      <c r="R25" s="127">
        <v>10.3</v>
      </c>
      <c r="S25" s="120">
        <f t="shared" si="5"/>
        <v>74.400000000000006</v>
      </c>
      <c r="T25" s="121">
        <v>71.400000000000006</v>
      </c>
      <c r="U25" s="122">
        <f t="shared" si="4"/>
        <v>104.20168067226892</v>
      </c>
      <c r="V25" s="123">
        <f t="shared" si="1"/>
        <v>123</v>
      </c>
      <c r="W25" s="124">
        <f t="shared" si="6"/>
        <v>132.80000000000001</v>
      </c>
      <c r="X25" s="125">
        <f t="shared" si="2"/>
        <v>92.620481927710841</v>
      </c>
    </row>
    <row r="26" spans="2:24" ht="13.5" thickBot="1" x14ac:dyDescent="0.25">
      <c r="B26" s="179"/>
      <c r="C26" s="21" t="s">
        <v>22</v>
      </c>
      <c r="D26" s="15">
        <v>8.8000000000000007</v>
      </c>
      <c r="E26" s="16">
        <v>7.5</v>
      </c>
      <c r="F26" s="16">
        <v>5.0999999999999996</v>
      </c>
      <c r="G26" s="16">
        <v>11.5</v>
      </c>
      <c r="H26" s="128">
        <v>14.4</v>
      </c>
      <c r="I26" s="128">
        <v>9.3000000000000007</v>
      </c>
      <c r="J26" s="130">
        <f t="shared" si="7"/>
        <v>56.599999999999994</v>
      </c>
      <c r="K26" s="129">
        <v>71.900000000000006</v>
      </c>
      <c r="L26" s="130">
        <f t="shared" si="0"/>
        <v>78.720445062586904</v>
      </c>
      <c r="M26" s="128">
        <v>15</v>
      </c>
      <c r="N26" s="128">
        <v>18.600000000000001</v>
      </c>
      <c r="O26" s="128">
        <v>17.7</v>
      </c>
      <c r="P26" s="128">
        <v>16.2</v>
      </c>
      <c r="Q26" s="128">
        <v>8.1</v>
      </c>
      <c r="R26" s="131">
        <v>12.7</v>
      </c>
      <c r="S26" s="132">
        <f t="shared" si="5"/>
        <v>88.3</v>
      </c>
      <c r="T26" s="133">
        <v>80.7</v>
      </c>
      <c r="U26" s="134">
        <f t="shared" si="4"/>
        <v>109.4175960346964</v>
      </c>
      <c r="V26" s="135">
        <f t="shared" si="1"/>
        <v>144.89999999999998</v>
      </c>
      <c r="W26" s="136">
        <f t="shared" si="6"/>
        <v>152.60000000000002</v>
      </c>
      <c r="X26" s="137">
        <f t="shared" si="2"/>
        <v>94.954128440366944</v>
      </c>
    </row>
    <row r="27" spans="2:24" ht="13.5" customHeight="1" x14ac:dyDescent="0.2">
      <c r="B27" s="177" t="s">
        <v>24</v>
      </c>
      <c r="C27" s="3" t="s">
        <v>17</v>
      </c>
      <c r="D27" s="7">
        <v>25.2</v>
      </c>
      <c r="E27" s="5">
        <v>30.4</v>
      </c>
      <c r="F27" s="5">
        <v>22</v>
      </c>
      <c r="G27" s="5">
        <v>26.6</v>
      </c>
      <c r="H27" s="97">
        <v>27.3</v>
      </c>
      <c r="I27" s="97">
        <v>19.5</v>
      </c>
      <c r="J27" s="98">
        <f t="shared" si="7"/>
        <v>151</v>
      </c>
      <c r="K27" s="98">
        <v>163.10000000000002</v>
      </c>
      <c r="L27" s="98">
        <f t="shared" si="0"/>
        <v>92.581238503985276</v>
      </c>
      <c r="M27" s="97">
        <v>28.8</v>
      </c>
      <c r="N27" s="97">
        <v>20.5</v>
      </c>
      <c r="O27" s="97">
        <v>15.8</v>
      </c>
      <c r="P27" s="97">
        <v>13.7</v>
      </c>
      <c r="Q27" s="97">
        <v>11.4</v>
      </c>
      <c r="R27" s="99">
        <v>16.100000000000001</v>
      </c>
      <c r="S27" s="100">
        <f t="shared" si="5"/>
        <v>106.30000000000001</v>
      </c>
      <c r="T27" s="101">
        <v>106.5</v>
      </c>
      <c r="U27" s="102">
        <f t="shared" si="4"/>
        <v>99.812206572769966</v>
      </c>
      <c r="V27" s="103">
        <f t="shared" si="1"/>
        <v>257.3</v>
      </c>
      <c r="W27" s="104">
        <f t="shared" si="6"/>
        <v>269.60000000000002</v>
      </c>
      <c r="X27" s="105">
        <f t="shared" si="2"/>
        <v>95.437685459940653</v>
      </c>
    </row>
    <row r="28" spans="2:24" x14ac:dyDescent="0.2">
      <c r="B28" s="178"/>
      <c r="C28" s="4" t="s">
        <v>18</v>
      </c>
      <c r="D28" s="10">
        <v>2.4</v>
      </c>
      <c r="E28" s="11">
        <v>0.8</v>
      </c>
      <c r="F28" s="11">
        <v>3.1</v>
      </c>
      <c r="G28" s="11">
        <v>7.9</v>
      </c>
      <c r="H28" s="106">
        <v>12</v>
      </c>
      <c r="I28" s="106">
        <v>4.5999999999999996</v>
      </c>
      <c r="J28" s="107">
        <f t="shared" si="7"/>
        <v>30.800000000000004</v>
      </c>
      <c r="K28" s="108">
        <v>0.1</v>
      </c>
      <c r="L28" s="109">
        <f t="shared" si="0"/>
        <v>30800</v>
      </c>
      <c r="M28" s="106">
        <v>8.5</v>
      </c>
      <c r="N28" s="106">
        <v>2.7</v>
      </c>
      <c r="O28" s="106">
        <v>1.7</v>
      </c>
      <c r="P28" s="106">
        <v>1.5</v>
      </c>
      <c r="Q28" s="106">
        <v>1.4</v>
      </c>
      <c r="R28" s="110">
        <v>4</v>
      </c>
      <c r="S28" s="111">
        <f t="shared" si="5"/>
        <v>19.799999999999997</v>
      </c>
      <c r="T28" s="112">
        <v>0.79999999999999993</v>
      </c>
      <c r="U28" s="113">
        <f t="shared" si="4"/>
        <v>2475</v>
      </c>
      <c r="V28" s="114">
        <f t="shared" si="1"/>
        <v>50.600000000000009</v>
      </c>
      <c r="W28" s="115">
        <f t="shared" si="6"/>
        <v>0.89999999999999991</v>
      </c>
      <c r="X28" s="116">
        <f t="shared" si="2"/>
        <v>5622.2222222222235</v>
      </c>
    </row>
    <row r="29" spans="2:24" x14ac:dyDescent="0.2">
      <c r="B29" s="178"/>
      <c r="C29" s="18" t="s">
        <v>19</v>
      </c>
      <c r="D29" s="90">
        <v>22.8</v>
      </c>
      <c r="E29" s="12">
        <v>29.599999999999998</v>
      </c>
      <c r="F29" s="12">
        <v>18.899999999999999</v>
      </c>
      <c r="G29" s="12">
        <v>18.700000000000003</v>
      </c>
      <c r="H29" s="95">
        <v>15.3</v>
      </c>
      <c r="I29" s="117">
        <v>14.9</v>
      </c>
      <c r="J29" s="118">
        <f t="shared" si="7"/>
        <v>120.2</v>
      </c>
      <c r="K29" s="118">
        <v>163</v>
      </c>
      <c r="L29" s="118">
        <f t="shared" si="0"/>
        <v>73.742331288343564</v>
      </c>
      <c r="M29" s="95">
        <v>20.3</v>
      </c>
      <c r="N29" s="95">
        <v>17.8</v>
      </c>
      <c r="O29" s="95">
        <v>14.1</v>
      </c>
      <c r="P29" s="95">
        <v>12.2</v>
      </c>
      <c r="Q29" s="95">
        <v>10</v>
      </c>
      <c r="R29" s="119">
        <v>12.1</v>
      </c>
      <c r="S29" s="120">
        <f t="shared" si="5"/>
        <v>86.5</v>
      </c>
      <c r="T29" s="121">
        <v>105.7</v>
      </c>
      <c r="U29" s="122">
        <f t="shared" si="4"/>
        <v>81.835383159886462</v>
      </c>
      <c r="V29" s="123">
        <f t="shared" si="1"/>
        <v>206.7</v>
      </c>
      <c r="W29" s="124">
        <f t="shared" si="6"/>
        <v>268.7</v>
      </c>
      <c r="X29" s="125">
        <f t="shared" si="2"/>
        <v>76.925939709713433</v>
      </c>
    </row>
    <row r="30" spans="2:24" x14ac:dyDescent="0.2">
      <c r="B30" s="178"/>
      <c r="C30" s="18" t="s">
        <v>20</v>
      </c>
      <c r="D30" s="90">
        <v>25</v>
      </c>
      <c r="E30" s="12">
        <v>30.2</v>
      </c>
      <c r="F30" s="12">
        <v>21.983000000000001</v>
      </c>
      <c r="G30" s="12">
        <v>26.3</v>
      </c>
      <c r="H30" s="95">
        <v>27</v>
      </c>
      <c r="I30" s="117">
        <v>19.5</v>
      </c>
      <c r="J30" s="118">
        <f t="shared" si="7"/>
        <v>149.983</v>
      </c>
      <c r="K30" s="118">
        <v>162</v>
      </c>
      <c r="L30" s="118">
        <f t="shared" si="0"/>
        <v>92.582098765432093</v>
      </c>
      <c r="M30" s="95">
        <v>28.6</v>
      </c>
      <c r="N30" s="95">
        <v>20.2</v>
      </c>
      <c r="O30" s="95">
        <v>15.5</v>
      </c>
      <c r="P30" s="95">
        <v>13.5</v>
      </c>
      <c r="Q30" s="95">
        <v>11.4</v>
      </c>
      <c r="R30" s="119">
        <v>16</v>
      </c>
      <c r="S30" s="120">
        <f t="shared" si="5"/>
        <v>105.2</v>
      </c>
      <c r="T30" s="121">
        <v>105.6</v>
      </c>
      <c r="U30" s="122">
        <f t="shared" si="4"/>
        <v>99.621212121212139</v>
      </c>
      <c r="V30" s="123">
        <f t="shared" si="1"/>
        <v>255.18299999999999</v>
      </c>
      <c r="W30" s="124">
        <f t="shared" si="6"/>
        <v>267.60000000000002</v>
      </c>
      <c r="X30" s="125">
        <f>V30/W30*100</f>
        <v>95.359865470852014</v>
      </c>
    </row>
    <row r="31" spans="2:24" x14ac:dyDescent="0.2">
      <c r="B31" s="178"/>
      <c r="C31" s="18" t="s">
        <v>21</v>
      </c>
      <c r="D31" s="14">
        <v>0.2</v>
      </c>
      <c r="E31" s="13">
        <v>0.2</v>
      </c>
      <c r="F31" s="13">
        <v>1.7000000000000001E-2</v>
      </c>
      <c r="G31" s="13">
        <v>0.3</v>
      </c>
      <c r="H31" s="126">
        <v>0.3</v>
      </c>
      <c r="I31" s="126">
        <v>0</v>
      </c>
      <c r="J31" s="118">
        <f t="shared" si="7"/>
        <v>1.0170000000000001</v>
      </c>
      <c r="K31" s="118">
        <v>1.1000000000000001</v>
      </c>
      <c r="L31" s="118">
        <f t="shared" si="0"/>
        <v>92.454545454545453</v>
      </c>
      <c r="M31" s="126">
        <v>0.2</v>
      </c>
      <c r="N31" s="126">
        <v>0.3</v>
      </c>
      <c r="O31" s="126">
        <v>0.3</v>
      </c>
      <c r="P31" s="126">
        <v>0.2</v>
      </c>
      <c r="Q31" s="126">
        <v>0</v>
      </c>
      <c r="R31" s="127">
        <v>0.1</v>
      </c>
      <c r="S31" s="120">
        <f t="shared" si="5"/>
        <v>1.1000000000000001</v>
      </c>
      <c r="T31" s="121">
        <v>0.89999999999999991</v>
      </c>
      <c r="U31" s="122">
        <f t="shared" si="4"/>
        <v>122.22222222222226</v>
      </c>
      <c r="V31" s="123">
        <f t="shared" si="1"/>
        <v>2.1170000000000004</v>
      </c>
      <c r="W31" s="124">
        <f t="shared" si="6"/>
        <v>2</v>
      </c>
      <c r="X31" s="125">
        <v>105.9</v>
      </c>
    </row>
    <row r="32" spans="2:24" ht="13.5" thickBot="1" x14ac:dyDescent="0.25">
      <c r="B32" s="179"/>
      <c r="C32" s="21" t="s">
        <v>22</v>
      </c>
      <c r="D32" s="15">
        <v>0.2</v>
      </c>
      <c r="E32" s="16">
        <v>0.2</v>
      </c>
      <c r="F32" s="16">
        <v>0</v>
      </c>
      <c r="G32" s="16">
        <v>0.3</v>
      </c>
      <c r="H32" s="128">
        <v>0.3</v>
      </c>
      <c r="I32" s="128">
        <v>0</v>
      </c>
      <c r="J32" s="130">
        <f t="shared" si="7"/>
        <v>1</v>
      </c>
      <c r="K32" s="129">
        <v>1.1000000000000001</v>
      </c>
      <c r="L32" s="130">
        <f t="shared" si="0"/>
        <v>90.909090909090907</v>
      </c>
      <c r="M32" s="128">
        <v>0.2</v>
      </c>
      <c r="N32" s="128">
        <v>0.3</v>
      </c>
      <c r="O32" s="128">
        <v>0.3</v>
      </c>
      <c r="P32" s="128">
        <v>0.2</v>
      </c>
      <c r="Q32" s="128">
        <v>0</v>
      </c>
      <c r="R32" s="131">
        <v>0.1</v>
      </c>
      <c r="S32" s="132">
        <f t="shared" si="5"/>
        <v>1.1000000000000001</v>
      </c>
      <c r="T32" s="133">
        <v>0.89999999999999991</v>
      </c>
      <c r="U32" s="134">
        <f t="shared" si="4"/>
        <v>122.22222222222226</v>
      </c>
      <c r="V32" s="135">
        <f t="shared" si="1"/>
        <v>2.1</v>
      </c>
      <c r="W32" s="136">
        <f t="shared" si="6"/>
        <v>2</v>
      </c>
      <c r="X32" s="137">
        <f t="shared" si="2"/>
        <v>105</v>
      </c>
    </row>
    <row r="33" spans="2:24" ht="13.5" customHeight="1" x14ac:dyDescent="0.2">
      <c r="B33" s="177" t="s">
        <v>25</v>
      </c>
      <c r="C33" s="3" t="s">
        <v>17</v>
      </c>
      <c r="D33" s="7">
        <v>44.2</v>
      </c>
      <c r="E33" s="5">
        <v>61.1</v>
      </c>
      <c r="F33" s="5">
        <v>46.5</v>
      </c>
      <c r="G33" s="5">
        <v>150.1</v>
      </c>
      <c r="H33" s="97">
        <v>183.1</v>
      </c>
      <c r="I33" s="97">
        <v>76.599999999999994</v>
      </c>
      <c r="J33" s="98">
        <f t="shared" si="7"/>
        <v>561.6</v>
      </c>
      <c r="K33" s="98">
        <v>593.09999999999991</v>
      </c>
      <c r="L33" s="98">
        <f t="shared" si="0"/>
        <v>94.688922610015197</v>
      </c>
      <c r="M33" s="97">
        <v>148.69999999999999</v>
      </c>
      <c r="N33" s="97">
        <v>120.9</v>
      </c>
      <c r="O33" s="97">
        <v>104.7</v>
      </c>
      <c r="P33" s="97">
        <v>63.5</v>
      </c>
      <c r="Q33" s="97">
        <v>20.7</v>
      </c>
      <c r="R33" s="99">
        <v>71.099999999999994</v>
      </c>
      <c r="S33" s="100">
        <f t="shared" si="5"/>
        <v>529.6</v>
      </c>
      <c r="T33" s="101">
        <v>561.69999999999993</v>
      </c>
      <c r="U33" s="102">
        <f t="shared" si="4"/>
        <v>94.2852056257789</v>
      </c>
      <c r="V33" s="103">
        <f t="shared" si="1"/>
        <v>1091.2</v>
      </c>
      <c r="W33" s="104">
        <f>K33+T33</f>
        <v>1154.7999999999997</v>
      </c>
      <c r="X33" s="105">
        <f t="shared" si="2"/>
        <v>94.49255282299967</v>
      </c>
    </row>
    <row r="34" spans="2:24" x14ac:dyDescent="0.2">
      <c r="B34" s="178"/>
      <c r="C34" s="4" t="s">
        <v>18</v>
      </c>
      <c r="D34" s="10">
        <v>5.5</v>
      </c>
      <c r="E34" s="11">
        <v>13.9</v>
      </c>
      <c r="F34" s="11">
        <v>13.1</v>
      </c>
      <c r="G34" s="11">
        <v>56.9</v>
      </c>
      <c r="H34" s="106">
        <v>78.900000000000006</v>
      </c>
      <c r="I34" s="106">
        <v>21.3</v>
      </c>
      <c r="J34" s="107">
        <f t="shared" si="7"/>
        <v>189.60000000000002</v>
      </c>
      <c r="K34" s="108">
        <v>141.39999999999998</v>
      </c>
      <c r="L34" s="109">
        <f t="shared" si="0"/>
        <v>134.08769448373411</v>
      </c>
      <c r="M34" s="106">
        <v>45.2</v>
      </c>
      <c r="N34" s="106">
        <v>33.1</v>
      </c>
      <c r="O34" s="106">
        <v>30.2</v>
      </c>
      <c r="P34" s="106">
        <v>11.4</v>
      </c>
      <c r="Q34" s="106">
        <v>4.0999999999999996</v>
      </c>
      <c r="R34" s="110">
        <v>11.2</v>
      </c>
      <c r="S34" s="111">
        <f t="shared" si="5"/>
        <v>135.20000000000002</v>
      </c>
      <c r="T34" s="112">
        <v>219.7</v>
      </c>
      <c r="U34" s="113">
        <f t="shared" si="4"/>
        <v>61.538461538461554</v>
      </c>
      <c r="V34" s="114">
        <f t="shared" si="1"/>
        <v>324.8</v>
      </c>
      <c r="W34" s="115">
        <f t="shared" si="6"/>
        <v>361.09999999999997</v>
      </c>
      <c r="X34" s="116">
        <f t="shared" si="2"/>
        <v>89.947382996399909</v>
      </c>
    </row>
    <row r="35" spans="2:24" x14ac:dyDescent="0.2">
      <c r="B35" s="178"/>
      <c r="C35" s="18" t="s">
        <v>19</v>
      </c>
      <c r="D35" s="90">
        <v>38.700000000000003</v>
      </c>
      <c r="E35" s="12">
        <v>47.2</v>
      </c>
      <c r="F35" s="12">
        <v>33.4</v>
      </c>
      <c r="G35" s="12">
        <v>93.199999999999989</v>
      </c>
      <c r="H35" s="95">
        <v>104.19999999999999</v>
      </c>
      <c r="I35" s="117">
        <v>55.3</v>
      </c>
      <c r="J35" s="118">
        <f t="shared" ref="J35:J66" si="8">SUM(D35:I35)</f>
        <v>372</v>
      </c>
      <c r="K35" s="118">
        <v>451.69999999999993</v>
      </c>
      <c r="L35" s="118">
        <f t="shared" ref="L35:L66" si="9">J35/K35*100</f>
        <v>82.355545716183315</v>
      </c>
      <c r="M35" s="95">
        <v>103.5</v>
      </c>
      <c r="N35" s="95">
        <v>87.8</v>
      </c>
      <c r="O35" s="95">
        <v>74.5</v>
      </c>
      <c r="P35" s="95">
        <v>52.1</v>
      </c>
      <c r="Q35" s="95">
        <v>16.600000000000001</v>
      </c>
      <c r="R35" s="119">
        <v>59.9</v>
      </c>
      <c r="S35" s="120">
        <f t="shared" si="5"/>
        <v>394.40000000000003</v>
      </c>
      <c r="T35" s="121">
        <v>342.00000000000006</v>
      </c>
      <c r="U35" s="122">
        <f t="shared" si="4"/>
        <v>115.32163742690058</v>
      </c>
      <c r="V35" s="123">
        <f t="shared" ref="V35:V66" si="10">SUM(D35:I35,M35:R35)</f>
        <v>766.4</v>
      </c>
      <c r="W35" s="124">
        <f t="shared" si="6"/>
        <v>793.7</v>
      </c>
      <c r="X35" s="125">
        <f t="shared" ref="X35:X66" si="11">V35/W35*100</f>
        <v>96.560413254378219</v>
      </c>
    </row>
    <row r="36" spans="2:24" x14ac:dyDescent="0.2">
      <c r="B36" s="178"/>
      <c r="C36" s="18" t="s">
        <v>20</v>
      </c>
      <c r="D36" s="90">
        <v>32.5</v>
      </c>
      <c r="E36" s="12">
        <v>47.400000000000006</v>
      </c>
      <c r="F36" s="12">
        <v>37.700000000000003</v>
      </c>
      <c r="G36" s="12">
        <v>126.39999999999999</v>
      </c>
      <c r="H36" s="95">
        <v>154.79999999999998</v>
      </c>
      <c r="I36" s="117">
        <v>61.199999999999996</v>
      </c>
      <c r="J36" s="118">
        <f t="shared" si="8"/>
        <v>459.99999999999994</v>
      </c>
      <c r="K36" s="118">
        <v>489.2</v>
      </c>
      <c r="L36" s="118">
        <f t="shared" si="9"/>
        <v>94.031071136549457</v>
      </c>
      <c r="M36" s="95">
        <v>117.5</v>
      </c>
      <c r="N36" s="95">
        <v>90</v>
      </c>
      <c r="O36" s="95">
        <v>78.8</v>
      </c>
      <c r="P36" s="95">
        <v>45</v>
      </c>
      <c r="Q36" s="95">
        <v>15.2</v>
      </c>
      <c r="R36" s="119">
        <v>53.5</v>
      </c>
      <c r="S36" s="120">
        <f t="shared" si="5"/>
        <v>400</v>
      </c>
      <c r="T36" s="121">
        <v>429.7</v>
      </c>
      <c r="U36" s="122">
        <f t="shared" si="4"/>
        <v>93.088201070514316</v>
      </c>
      <c r="V36" s="123">
        <f t="shared" si="10"/>
        <v>860</v>
      </c>
      <c r="W36" s="124">
        <f t="shared" si="6"/>
        <v>918.9</v>
      </c>
      <c r="X36" s="125">
        <f t="shared" si="11"/>
        <v>93.590162150397219</v>
      </c>
    </row>
    <row r="37" spans="2:24" x14ac:dyDescent="0.2">
      <c r="B37" s="178"/>
      <c r="C37" s="18" t="s">
        <v>21</v>
      </c>
      <c r="D37" s="14">
        <v>11.7</v>
      </c>
      <c r="E37" s="13">
        <v>13.7</v>
      </c>
      <c r="F37" s="13">
        <v>8.8000000000000007</v>
      </c>
      <c r="G37" s="13">
        <v>23.7</v>
      </c>
      <c r="H37" s="126">
        <v>28.3</v>
      </c>
      <c r="I37" s="126">
        <v>15.4</v>
      </c>
      <c r="J37" s="118">
        <f t="shared" si="8"/>
        <v>101.60000000000001</v>
      </c>
      <c r="K37" s="118">
        <v>103.9</v>
      </c>
      <c r="L37" s="118">
        <f t="shared" si="9"/>
        <v>97.786333012512046</v>
      </c>
      <c r="M37" s="126">
        <v>31.2</v>
      </c>
      <c r="N37" s="126">
        <v>30.9</v>
      </c>
      <c r="O37" s="126">
        <v>25.9</v>
      </c>
      <c r="P37" s="126">
        <v>18.5</v>
      </c>
      <c r="Q37" s="126">
        <v>5.5</v>
      </c>
      <c r="R37" s="127">
        <v>17.600000000000001</v>
      </c>
      <c r="S37" s="120">
        <f t="shared" si="5"/>
        <v>129.6</v>
      </c>
      <c r="T37" s="121">
        <v>132</v>
      </c>
      <c r="U37" s="122">
        <f t="shared" si="4"/>
        <v>98.181818181818187</v>
      </c>
      <c r="V37" s="123">
        <f t="shared" si="10"/>
        <v>231.20000000000002</v>
      </c>
      <c r="W37" s="124">
        <f t="shared" si="6"/>
        <v>235.9</v>
      </c>
      <c r="X37" s="125">
        <f t="shared" si="11"/>
        <v>98.007630351844014</v>
      </c>
    </row>
    <row r="38" spans="2:24" ht="13.5" thickBot="1" x14ac:dyDescent="0.25">
      <c r="B38" s="179"/>
      <c r="C38" s="21" t="s">
        <v>22</v>
      </c>
      <c r="D38" s="15">
        <v>12.1</v>
      </c>
      <c r="E38" s="16">
        <v>14.3</v>
      </c>
      <c r="F38" s="16">
        <v>9.8000000000000007</v>
      </c>
      <c r="G38" s="16">
        <v>25.5</v>
      </c>
      <c r="H38" s="128">
        <v>30.4</v>
      </c>
      <c r="I38" s="128">
        <v>16.5</v>
      </c>
      <c r="J38" s="130">
        <f t="shared" si="8"/>
        <v>108.6</v>
      </c>
      <c r="K38" s="129">
        <v>111.19999999999999</v>
      </c>
      <c r="L38" s="130">
        <f t="shared" si="9"/>
        <v>97.661870503597129</v>
      </c>
      <c r="M38" s="128">
        <v>32.299999999999997</v>
      </c>
      <c r="N38" s="128">
        <v>31.7</v>
      </c>
      <c r="O38" s="128">
        <v>27.7</v>
      </c>
      <c r="P38" s="128">
        <v>20.9</v>
      </c>
      <c r="Q38" s="128">
        <v>6.5</v>
      </c>
      <c r="R38" s="131">
        <v>18.399999999999999</v>
      </c>
      <c r="S38" s="132">
        <f t="shared" si="5"/>
        <v>137.5</v>
      </c>
      <c r="T38" s="133">
        <v>139.4</v>
      </c>
      <c r="U38" s="134">
        <f t="shared" si="4"/>
        <v>98.637015781922514</v>
      </c>
      <c r="V38" s="135">
        <f t="shared" si="10"/>
        <v>246.09999999999997</v>
      </c>
      <c r="W38" s="136">
        <f t="shared" si="6"/>
        <v>250.6</v>
      </c>
      <c r="X38" s="137">
        <f t="shared" si="11"/>
        <v>98.204309656823611</v>
      </c>
    </row>
    <row r="39" spans="2:24" ht="13.5" customHeight="1" x14ac:dyDescent="0.2">
      <c r="B39" s="177" t="s">
        <v>26</v>
      </c>
      <c r="C39" s="3" t="s">
        <v>17</v>
      </c>
      <c r="D39" s="7">
        <v>43.8</v>
      </c>
      <c r="E39" s="5">
        <v>60.9</v>
      </c>
      <c r="F39" s="5">
        <v>46</v>
      </c>
      <c r="G39" s="5">
        <v>91.5</v>
      </c>
      <c r="H39" s="97">
        <v>91.1</v>
      </c>
      <c r="I39" s="97">
        <v>84.6</v>
      </c>
      <c r="J39" s="98">
        <f t="shared" si="8"/>
        <v>417.9</v>
      </c>
      <c r="K39" s="98">
        <v>391.9</v>
      </c>
      <c r="L39" s="98">
        <f t="shared" si="9"/>
        <v>106.63434549630009</v>
      </c>
      <c r="M39" s="97">
        <v>118.5</v>
      </c>
      <c r="N39" s="97">
        <v>81.400000000000006</v>
      </c>
      <c r="O39" s="97">
        <v>30.9</v>
      </c>
      <c r="P39" s="97">
        <v>24.3</v>
      </c>
      <c r="Q39" s="97">
        <v>16.899999999999999</v>
      </c>
      <c r="R39" s="99">
        <v>29.9</v>
      </c>
      <c r="S39" s="100">
        <f>SUM(M39:R39)</f>
        <v>301.89999999999998</v>
      </c>
      <c r="T39" s="101">
        <v>329.3</v>
      </c>
      <c r="U39" s="102">
        <f t="shared" si="4"/>
        <v>91.679319769207396</v>
      </c>
      <c r="V39" s="103">
        <f t="shared" si="10"/>
        <v>719.79999999999984</v>
      </c>
      <c r="W39" s="104">
        <f>K39+T39</f>
        <v>721.2</v>
      </c>
      <c r="X39" s="105">
        <f t="shared" si="11"/>
        <v>99.805879090404844</v>
      </c>
    </row>
    <row r="40" spans="2:24" x14ac:dyDescent="0.2">
      <c r="B40" s="178"/>
      <c r="C40" s="4" t="s">
        <v>18</v>
      </c>
      <c r="D40" s="17">
        <v>13.1</v>
      </c>
      <c r="E40" s="11">
        <v>18.3</v>
      </c>
      <c r="F40" s="11">
        <v>13.8</v>
      </c>
      <c r="G40" s="11">
        <v>27.4</v>
      </c>
      <c r="H40" s="106">
        <v>27.3</v>
      </c>
      <c r="I40" s="106">
        <v>25.4</v>
      </c>
      <c r="J40" s="107">
        <f t="shared" si="8"/>
        <v>125.29999999999998</v>
      </c>
      <c r="K40" s="108">
        <v>117.6</v>
      </c>
      <c r="L40" s="109">
        <f t="shared" si="9"/>
        <v>106.54761904761905</v>
      </c>
      <c r="M40" s="106">
        <v>35.6</v>
      </c>
      <c r="N40" s="106">
        <v>24.4</v>
      </c>
      <c r="O40" s="106">
        <v>9.3000000000000007</v>
      </c>
      <c r="P40" s="106">
        <v>7.3</v>
      </c>
      <c r="Q40" s="106">
        <v>5.0999999999999996</v>
      </c>
      <c r="R40" s="110">
        <v>9</v>
      </c>
      <c r="S40" s="111">
        <f t="shared" si="5"/>
        <v>90.699999999999989</v>
      </c>
      <c r="T40" s="112">
        <v>98.800000000000011</v>
      </c>
      <c r="U40" s="113">
        <f t="shared" si="4"/>
        <v>91.801619433198354</v>
      </c>
      <c r="V40" s="114">
        <f t="shared" si="10"/>
        <v>216</v>
      </c>
      <c r="W40" s="115">
        <f t="shared" si="6"/>
        <v>216.4</v>
      </c>
      <c r="X40" s="116">
        <f t="shared" si="11"/>
        <v>99.815157116451019</v>
      </c>
    </row>
    <row r="41" spans="2:24" x14ac:dyDescent="0.2">
      <c r="B41" s="178"/>
      <c r="C41" s="18" t="s">
        <v>19</v>
      </c>
      <c r="D41" s="90">
        <v>30.699999999999996</v>
      </c>
      <c r="E41" s="12">
        <v>42.599999999999994</v>
      </c>
      <c r="F41" s="12">
        <v>32.200000000000003</v>
      </c>
      <c r="G41" s="12">
        <v>64.099999999999994</v>
      </c>
      <c r="H41" s="95">
        <v>63.8</v>
      </c>
      <c r="I41" s="117">
        <v>59.2</v>
      </c>
      <c r="J41" s="118">
        <f t="shared" si="8"/>
        <v>292.59999999999997</v>
      </c>
      <c r="K41" s="118">
        <v>274.29999999999995</v>
      </c>
      <c r="L41" s="118">
        <f t="shared" si="9"/>
        <v>106.67152752460809</v>
      </c>
      <c r="M41" s="95">
        <v>82.9</v>
      </c>
      <c r="N41" s="95">
        <v>57</v>
      </c>
      <c r="O41" s="95">
        <v>21.6</v>
      </c>
      <c r="P41" s="95">
        <v>17</v>
      </c>
      <c r="Q41" s="95">
        <v>11.8</v>
      </c>
      <c r="R41" s="119">
        <v>20.9</v>
      </c>
      <c r="S41" s="120">
        <f t="shared" si="5"/>
        <v>211.20000000000002</v>
      </c>
      <c r="T41" s="121">
        <v>230.50000000000003</v>
      </c>
      <c r="U41" s="122">
        <f t="shared" si="4"/>
        <v>91.626898047722335</v>
      </c>
      <c r="V41" s="123">
        <f t="shared" si="10"/>
        <v>503.8</v>
      </c>
      <c r="W41" s="124">
        <f t="shared" si="6"/>
        <v>504.79999999999995</v>
      </c>
      <c r="X41" s="125">
        <f t="shared" si="11"/>
        <v>99.801901743264679</v>
      </c>
    </row>
    <row r="42" spans="2:24" x14ac:dyDescent="0.2">
      <c r="B42" s="178"/>
      <c r="C42" s="18" t="s">
        <v>20</v>
      </c>
      <c r="D42" s="90">
        <v>34.099999999999994</v>
      </c>
      <c r="E42" s="12">
        <v>51.5</v>
      </c>
      <c r="F42" s="12">
        <v>37.9</v>
      </c>
      <c r="G42" s="12">
        <v>76.099999999999994</v>
      </c>
      <c r="H42" s="95">
        <v>77</v>
      </c>
      <c r="I42" s="117">
        <v>70.699999999999989</v>
      </c>
      <c r="J42" s="118">
        <f t="shared" si="8"/>
        <v>347.3</v>
      </c>
      <c r="K42" s="118">
        <v>327.20000000000005</v>
      </c>
      <c r="L42" s="118">
        <f t="shared" si="9"/>
        <v>106.14303178484106</v>
      </c>
      <c r="M42" s="95">
        <v>99.9</v>
      </c>
      <c r="N42" s="95">
        <v>63.5</v>
      </c>
      <c r="O42" s="95">
        <v>15.8</v>
      </c>
      <c r="P42" s="95">
        <v>10</v>
      </c>
      <c r="Q42" s="95">
        <v>8.1999999999999993</v>
      </c>
      <c r="R42" s="119">
        <v>14.5</v>
      </c>
      <c r="S42" s="120">
        <f t="shared" si="5"/>
        <v>211.9</v>
      </c>
      <c r="T42" s="121">
        <v>244.69999999999996</v>
      </c>
      <c r="U42" s="122">
        <f t="shared" si="4"/>
        <v>86.595831630568057</v>
      </c>
      <c r="V42" s="123">
        <f t="shared" si="10"/>
        <v>559.20000000000005</v>
      </c>
      <c r="W42" s="124">
        <f t="shared" si="6"/>
        <v>571.9</v>
      </c>
      <c r="X42" s="125">
        <f t="shared" si="11"/>
        <v>97.779332051057892</v>
      </c>
    </row>
    <row r="43" spans="2:24" x14ac:dyDescent="0.2">
      <c r="B43" s="178"/>
      <c r="C43" s="18" t="s">
        <v>21</v>
      </c>
      <c r="D43" s="20">
        <v>9.6999999999999993</v>
      </c>
      <c r="E43" s="13">
        <v>9.4</v>
      </c>
      <c r="F43" s="13">
        <v>8.1</v>
      </c>
      <c r="G43" s="13">
        <v>15.4</v>
      </c>
      <c r="H43" s="126">
        <v>14.1</v>
      </c>
      <c r="I43" s="126">
        <v>13.9</v>
      </c>
      <c r="J43" s="118">
        <f t="shared" si="8"/>
        <v>70.600000000000009</v>
      </c>
      <c r="K43" s="118">
        <v>64.7</v>
      </c>
      <c r="L43" s="118">
        <f t="shared" si="9"/>
        <v>109.1190108191654</v>
      </c>
      <c r="M43" s="126">
        <v>18.600000000000001</v>
      </c>
      <c r="N43" s="126">
        <v>17.899999999999999</v>
      </c>
      <c r="O43" s="126">
        <v>15.1</v>
      </c>
      <c r="P43" s="126">
        <v>14.3</v>
      </c>
      <c r="Q43" s="126">
        <v>8.6999999999999993</v>
      </c>
      <c r="R43" s="127">
        <v>15.4</v>
      </c>
      <c r="S43" s="120">
        <f t="shared" si="5"/>
        <v>90.000000000000014</v>
      </c>
      <c r="T43" s="121">
        <v>84.600000000000009</v>
      </c>
      <c r="U43" s="122">
        <f t="shared" si="4"/>
        <v>106.38297872340425</v>
      </c>
      <c r="V43" s="123">
        <f t="shared" si="10"/>
        <v>160.60000000000002</v>
      </c>
      <c r="W43" s="124">
        <f t="shared" si="6"/>
        <v>149.30000000000001</v>
      </c>
      <c r="X43" s="125">
        <f t="shared" si="11"/>
        <v>107.56865371734763</v>
      </c>
    </row>
    <row r="44" spans="2:24" ht="13.5" thickBot="1" x14ac:dyDescent="0.25">
      <c r="B44" s="179"/>
      <c r="C44" s="21" t="s">
        <v>22</v>
      </c>
      <c r="D44" s="22">
        <v>9.6999999999999993</v>
      </c>
      <c r="E44" s="16">
        <v>9.4</v>
      </c>
      <c r="F44" s="16">
        <v>8.1</v>
      </c>
      <c r="G44" s="16">
        <v>15.4</v>
      </c>
      <c r="H44" s="128">
        <v>14.1</v>
      </c>
      <c r="I44" s="128">
        <v>13.9</v>
      </c>
      <c r="J44" s="130">
        <f t="shared" si="8"/>
        <v>70.600000000000009</v>
      </c>
      <c r="K44" s="129">
        <v>64.7</v>
      </c>
      <c r="L44" s="130">
        <f t="shared" si="9"/>
        <v>109.1190108191654</v>
      </c>
      <c r="M44" s="128">
        <v>18.600000000000001</v>
      </c>
      <c r="N44" s="128">
        <v>17.899999999999999</v>
      </c>
      <c r="O44" s="128">
        <v>15.2</v>
      </c>
      <c r="P44" s="128">
        <v>14.3</v>
      </c>
      <c r="Q44" s="128">
        <v>8.8000000000000007</v>
      </c>
      <c r="R44" s="131">
        <v>15.4</v>
      </c>
      <c r="S44" s="132">
        <f t="shared" si="5"/>
        <v>90.2</v>
      </c>
      <c r="T44" s="133">
        <v>85.200000000000017</v>
      </c>
      <c r="U44" s="134">
        <f t="shared" si="4"/>
        <v>105.86854460093895</v>
      </c>
      <c r="V44" s="135">
        <f t="shared" si="10"/>
        <v>160.80000000000004</v>
      </c>
      <c r="W44" s="136">
        <f t="shared" si="6"/>
        <v>149.90000000000003</v>
      </c>
      <c r="X44" s="137">
        <f>V44/W44*100</f>
        <v>107.27151434289526</v>
      </c>
    </row>
    <row r="45" spans="2:24" ht="13.5" customHeight="1" x14ac:dyDescent="0.2">
      <c r="B45" s="177" t="s">
        <v>27</v>
      </c>
      <c r="C45" s="3" t="s">
        <v>17</v>
      </c>
      <c r="D45" s="7">
        <v>112.6</v>
      </c>
      <c r="E45" s="5">
        <v>153.4</v>
      </c>
      <c r="F45" s="5">
        <v>127.8</v>
      </c>
      <c r="G45" s="5">
        <v>181</v>
      </c>
      <c r="H45" s="97">
        <v>233.6</v>
      </c>
      <c r="I45" s="97">
        <v>137.69999999999999</v>
      </c>
      <c r="J45" s="98">
        <f t="shared" si="8"/>
        <v>946.09999999999991</v>
      </c>
      <c r="K45" s="98">
        <v>1002.6000000000001</v>
      </c>
      <c r="L45" s="98">
        <f t="shared" si="9"/>
        <v>94.364651905046856</v>
      </c>
      <c r="M45" s="97">
        <v>186.7</v>
      </c>
      <c r="N45" s="97">
        <v>161.5</v>
      </c>
      <c r="O45" s="97">
        <v>118.7</v>
      </c>
      <c r="P45" s="97">
        <v>86.6</v>
      </c>
      <c r="Q45" s="97">
        <v>75.599999999999994</v>
      </c>
      <c r="R45" s="99">
        <v>108.9</v>
      </c>
      <c r="S45" s="100">
        <f>SUM(M45:R45)</f>
        <v>738</v>
      </c>
      <c r="T45" s="101">
        <v>771.40000000000009</v>
      </c>
      <c r="U45" s="102">
        <f t="shared" si="4"/>
        <v>95.670210007778053</v>
      </c>
      <c r="V45" s="103">
        <f t="shared" si="10"/>
        <v>1684.1</v>
      </c>
      <c r="W45" s="104">
        <f>K45+T45</f>
        <v>1774.0000000000002</v>
      </c>
      <c r="X45" s="105">
        <f t="shared" si="11"/>
        <v>94.932356257046209</v>
      </c>
    </row>
    <row r="46" spans="2:24" x14ac:dyDescent="0.2">
      <c r="B46" s="178"/>
      <c r="C46" s="4" t="s">
        <v>18</v>
      </c>
      <c r="D46" s="17">
        <v>4.4000000000000004</v>
      </c>
      <c r="E46" s="11">
        <v>15.2</v>
      </c>
      <c r="F46" s="11">
        <v>11.6</v>
      </c>
      <c r="G46" s="11">
        <v>15.8</v>
      </c>
      <c r="H46" s="106">
        <v>16.600000000000001</v>
      </c>
      <c r="I46" s="106">
        <v>12.1</v>
      </c>
      <c r="J46" s="107">
        <f t="shared" si="8"/>
        <v>75.7</v>
      </c>
      <c r="K46" s="108">
        <v>86.8</v>
      </c>
      <c r="L46" s="109">
        <f t="shared" si="9"/>
        <v>87.211981566820285</v>
      </c>
      <c r="M46" s="106">
        <v>21</v>
      </c>
      <c r="N46" s="106">
        <v>18.3</v>
      </c>
      <c r="O46" s="106">
        <v>6.4</v>
      </c>
      <c r="P46" s="106">
        <v>4.9000000000000004</v>
      </c>
      <c r="Q46" s="106">
        <v>3.4</v>
      </c>
      <c r="R46" s="110">
        <v>5.5</v>
      </c>
      <c r="S46" s="111">
        <f t="shared" si="5"/>
        <v>59.499999999999993</v>
      </c>
      <c r="T46" s="112">
        <v>73.8</v>
      </c>
      <c r="U46" s="113">
        <f t="shared" si="4"/>
        <v>80.623306233062323</v>
      </c>
      <c r="V46" s="114">
        <f t="shared" si="10"/>
        <v>135.20000000000002</v>
      </c>
      <c r="W46" s="115">
        <f t="shared" si="6"/>
        <v>160.6</v>
      </c>
      <c r="X46" s="116">
        <f t="shared" si="11"/>
        <v>84.184308841843105</v>
      </c>
    </row>
    <row r="47" spans="2:24" x14ac:dyDescent="0.2">
      <c r="B47" s="178"/>
      <c r="C47" s="18" t="s">
        <v>19</v>
      </c>
      <c r="D47" s="90">
        <v>108.19999999999999</v>
      </c>
      <c r="E47" s="12">
        <v>138.20000000000002</v>
      </c>
      <c r="F47" s="12">
        <v>116.2</v>
      </c>
      <c r="G47" s="12">
        <v>165.2</v>
      </c>
      <c r="H47" s="95">
        <v>217</v>
      </c>
      <c r="I47" s="117">
        <v>125.6</v>
      </c>
      <c r="J47" s="118">
        <f t="shared" si="8"/>
        <v>870.4</v>
      </c>
      <c r="K47" s="118">
        <v>915.8</v>
      </c>
      <c r="L47" s="118">
        <f t="shared" si="9"/>
        <v>95.042585717405544</v>
      </c>
      <c r="M47" s="95">
        <v>165.7</v>
      </c>
      <c r="N47" s="95">
        <v>143.19999999999999</v>
      </c>
      <c r="O47" s="95">
        <v>112.3</v>
      </c>
      <c r="P47" s="95">
        <v>81.7</v>
      </c>
      <c r="Q47" s="95">
        <v>72.2</v>
      </c>
      <c r="R47" s="95">
        <v>103.4</v>
      </c>
      <c r="S47" s="120">
        <f t="shared" si="5"/>
        <v>678.5</v>
      </c>
      <c r="T47" s="121">
        <v>697.6</v>
      </c>
      <c r="U47" s="122">
        <f t="shared" si="4"/>
        <v>97.262041284403665</v>
      </c>
      <c r="V47" s="123">
        <f t="shared" si="10"/>
        <v>1548.9</v>
      </c>
      <c r="W47" s="124">
        <f t="shared" si="6"/>
        <v>1613.4</v>
      </c>
      <c r="X47" s="125">
        <f t="shared" si="11"/>
        <v>96.002231312755669</v>
      </c>
    </row>
    <row r="48" spans="2:24" x14ac:dyDescent="0.2">
      <c r="B48" s="178"/>
      <c r="C48" s="18" t="s">
        <v>20</v>
      </c>
      <c r="D48" s="90">
        <v>108.89999999999999</v>
      </c>
      <c r="E48" s="12">
        <v>148.80000000000001</v>
      </c>
      <c r="F48" s="12">
        <v>123.8</v>
      </c>
      <c r="G48" s="12">
        <v>175.2</v>
      </c>
      <c r="H48" s="95">
        <v>227.1</v>
      </c>
      <c r="I48" s="117">
        <v>132.39999999999998</v>
      </c>
      <c r="J48" s="118">
        <f t="shared" si="8"/>
        <v>916.2</v>
      </c>
      <c r="K48" s="118">
        <v>973.80000000000007</v>
      </c>
      <c r="L48" s="118">
        <f t="shared" si="9"/>
        <v>94.085027726432529</v>
      </c>
      <c r="M48" s="95">
        <v>179.8</v>
      </c>
      <c r="N48" s="95">
        <v>154.69999999999999</v>
      </c>
      <c r="O48" s="95">
        <v>112.3</v>
      </c>
      <c r="P48" s="95">
        <v>80.8</v>
      </c>
      <c r="Q48" s="95">
        <v>71</v>
      </c>
      <c r="R48" s="95">
        <v>102.4</v>
      </c>
      <c r="S48" s="120">
        <f t="shared" si="5"/>
        <v>701</v>
      </c>
      <c r="T48" s="121">
        <v>742.19999999999993</v>
      </c>
      <c r="U48" s="122">
        <f t="shared" si="4"/>
        <v>94.448935596874165</v>
      </c>
      <c r="V48" s="123">
        <f t="shared" si="10"/>
        <v>1617.2</v>
      </c>
      <c r="W48" s="124">
        <f t="shared" si="6"/>
        <v>1716</v>
      </c>
      <c r="X48" s="125">
        <f t="shared" si="11"/>
        <v>94.242424242424249</v>
      </c>
    </row>
    <row r="49" spans="2:24" x14ac:dyDescent="0.2">
      <c r="B49" s="178"/>
      <c r="C49" s="18" t="s">
        <v>21</v>
      </c>
      <c r="D49" s="20">
        <v>3.7</v>
      </c>
      <c r="E49" s="13">
        <v>4.5999999999999996</v>
      </c>
      <c r="F49" s="13">
        <v>4</v>
      </c>
      <c r="G49" s="13">
        <v>5.8</v>
      </c>
      <c r="H49" s="126">
        <v>6.5</v>
      </c>
      <c r="I49" s="126">
        <v>5.3</v>
      </c>
      <c r="J49" s="118">
        <f t="shared" si="8"/>
        <v>29.900000000000002</v>
      </c>
      <c r="K49" s="118">
        <v>28.799999999999997</v>
      </c>
      <c r="L49" s="118">
        <f t="shared" si="9"/>
        <v>103.81944444444446</v>
      </c>
      <c r="M49" s="126">
        <v>6.9</v>
      </c>
      <c r="N49" s="126">
        <v>6.8</v>
      </c>
      <c r="O49" s="126">
        <v>6.4</v>
      </c>
      <c r="P49" s="126">
        <v>5.8</v>
      </c>
      <c r="Q49" s="126">
        <v>4.5999999999999996</v>
      </c>
      <c r="R49" s="127">
        <v>6.5</v>
      </c>
      <c r="S49" s="120">
        <f t="shared" si="5"/>
        <v>37</v>
      </c>
      <c r="T49" s="121">
        <v>29.200000000000003</v>
      </c>
      <c r="U49" s="122">
        <f t="shared" si="4"/>
        <v>126.71232876712328</v>
      </c>
      <c r="V49" s="123">
        <f t="shared" si="10"/>
        <v>66.900000000000006</v>
      </c>
      <c r="W49" s="124">
        <f t="shared" si="6"/>
        <v>58</v>
      </c>
      <c r="X49" s="125">
        <f t="shared" si="11"/>
        <v>115.3448275862069</v>
      </c>
    </row>
    <row r="50" spans="2:24" ht="13.5" thickBot="1" x14ac:dyDescent="0.25">
      <c r="B50" s="179"/>
      <c r="C50" s="21" t="s">
        <v>22</v>
      </c>
      <c r="D50" s="22">
        <v>3.7</v>
      </c>
      <c r="E50" s="16">
        <v>4.5999999999999996</v>
      </c>
      <c r="F50" s="16">
        <v>4</v>
      </c>
      <c r="G50" s="16">
        <v>5.8</v>
      </c>
      <c r="H50" s="128">
        <v>6.5</v>
      </c>
      <c r="I50" s="128">
        <v>5.3</v>
      </c>
      <c r="J50" s="130">
        <f t="shared" si="8"/>
        <v>29.900000000000002</v>
      </c>
      <c r="K50" s="129">
        <v>28.799999999999997</v>
      </c>
      <c r="L50" s="130">
        <f t="shared" si="9"/>
        <v>103.81944444444446</v>
      </c>
      <c r="M50" s="128">
        <v>6.9</v>
      </c>
      <c r="N50" s="128">
        <v>6.8</v>
      </c>
      <c r="O50" s="128">
        <v>6.4</v>
      </c>
      <c r="P50" s="128">
        <v>5.8</v>
      </c>
      <c r="Q50" s="128">
        <v>4.5999999999999996</v>
      </c>
      <c r="R50" s="131">
        <v>6.5</v>
      </c>
      <c r="S50" s="132">
        <f t="shared" si="5"/>
        <v>37</v>
      </c>
      <c r="T50" s="133">
        <v>29.200000000000003</v>
      </c>
      <c r="U50" s="134">
        <f t="shared" si="4"/>
        <v>126.71232876712328</v>
      </c>
      <c r="V50" s="135">
        <f t="shared" si="10"/>
        <v>66.900000000000006</v>
      </c>
      <c r="W50" s="136">
        <f t="shared" si="6"/>
        <v>58</v>
      </c>
      <c r="X50" s="137">
        <f t="shared" si="11"/>
        <v>115.3448275862069</v>
      </c>
    </row>
    <row r="51" spans="2:24" ht="13.5" customHeight="1" x14ac:dyDescent="0.2">
      <c r="B51" s="177" t="s">
        <v>28</v>
      </c>
      <c r="C51" s="3" t="s">
        <v>17</v>
      </c>
      <c r="D51" s="7">
        <v>69.8</v>
      </c>
      <c r="E51" s="5">
        <v>81.8</v>
      </c>
      <c r="F51" s="5">
        <v>55.7</v>
      </c>
      <c r="G51" s="5">
        <v>101.2</v>
      </c>
      <c r="H51" s="97">
        <v>107.9</v>
      </c>
      <c r="I51" s="97">
        <v>78.8</v>
      </c>
      <c r="J51" s="98">
        <f t="shared" si="8"/>
        <v>495.2</v>
      </c>
      <c r="K51" s="98">
        <v>506.6</v>
      </c>
      <c r="L51" s="98">
        <f t="shared" si="9"/>
        <v>97.749703908408989</v>
      </c>
      <c r="M51" s="97">
        <v>88.3</v>
      </c>
      <c r="N51" s="97">
        <v>58.6</v>
      </c>
      <c r="O51" s="97">
        <v>29.6</v>
      </c>
      <c r="P51" s="97">
        <v>66</v>
      </c>
      <c r="Q51" s="97">
        <v>67.7</v>
      </c>
      <c r="R51" s="99">
        <v>27.2</v>
      </c>
      <c r="S51" s="100">
        <f t="shared" si="5"/>
        <v>337.4</v>
      </c>
      <c r="T51" s="101">
        <v>252</v>
      </c>
      <c r="U51" s="102">
        <f t="shared" si="4"/>
        <v>133.88888888888889</v>
      </c>
      <c r="V51" s="103">
        <f t="shared" si="10"/>
        <v>832.60000000000014</v>
      </c>
      <c r="W51" s="104">
        <f t="shared" si="6"/>
        <v>758.6</v>
      </c>
      <c r="X51" s="105">
        <f t="shared" si="11"/>
        <v>109.75481149485897</v>
      </c>
    </row>
    <row r="52" spans="2:24" x14ac:dyDescent="0.2">
      <c r="B52" s="178"/>
      <c r="C52" s="4" t="s">
        <v>18</v>
      </c>
      <c r="D52" s="17">
        <v>1</v>
      </c>
      <c r="E52" s="11">
        <v>1.9</v>
      </c>
      <c r="F52" s="11">
        <v>2.5</v>
      </c>
      <c r="G52" s="11">
        <v>5</v>
      </c>
      <c r="H52" s="106">
        <v>4.5999999999999996</v>
      </c>
      <c r="I52" s="106">
        <v>3.8</v>
      </c>
      <c r="J52" s="107">
        <f t="shared" si="8"/>
        <v>18.8</v>
      </c>
      <c r="K52" s="108">
        <v>15</v>
      </c>
      <c r="L52" s="109">
        <f t="shared" si="9"/>
        <v>125.33333333333334</v>
      </c>
      <c r="M52" s="106">
        <v>3.1</v>
      </c>
      <c r="N52" s="106">
        <v>0.8</v>
      </c>
      <c r="O52" s="106">
        <v>0.3</v>
      </c>
      <c r="P52" s="106">
        <v>0.7</v>
      </c>
      <c r="Q52" s="106">
        <v>0.8</v>
      </c>
      <c r="R52" s="110">
        <v>0.5</v>
      </c>
      <c r="S52" s="111">
        <f t="shared" si="5"/>
        <v>6.2</v>
      </c>
      <c r="T52" s="112">
        <v>4.7000000000000011</v>
      </c>
      <c r="U52" s="113">
        <f t="shared" si="4"/>
        <v>131.91489361702125</v>
      </c>
      <c r="V52" s="114">
        <f t="shared" si="10"/>
        <v>25.000000000000004</v>
      </c>
      <c r="W52" s="115">
        <f t="shared" si="6"/>
        <v>19.700000000000003</v>
      </c>
      <c r="X52" s="116">
        <f t="shared" si="11"/>
        <v>126.90355329949239</v>
      </c>
    </row>
    <row r="53" spans="2:24" x14ac:dyDescent="0.2">
      <c r="B53" s="178"/>
      <c r="C53" s="18" t="s">
        <v>19</v>
      </c>
      <c r="D53" s="90">
        <v>68.8</v>
      </c>
      <c r="E53" s="12">
        <v>79.899999999999991</v>
      </c>
      <c r="F53" s="12">
        <v>53.2</v>
      </c>
      <c r="G53" s="12">
        <v>96.2</v>
      </c>
      <c r="H53" s="95">
        <v>103.30000000000001</v>
      </c>
      <c r="I53" s="117">
        <v>75</v>
      </c>
      <c r="J53" s="118">
        <f t="shared" si="8"/>
        <v>476.4</v>
      </c>
      <c r="K53" s="118">
        <v>491.59999999999997</v>
      </c>
      <c r="L53" s="118">
        <f t="shared" si="9"/>
        <v>96.908055329536211</v>
      </c>
      <c r="M53" s="95">
        <v>85.2</v>
      </c>
      <c r="N53" s="95">
        <v>57.8</v>
      </c>
      <c r="O53" s="95">
        <v>29.3</v>
      </c>
      <c r="P53" s="95">
        <v>65.3</v>
      </c>
      <c r="Q53" s="95">
        <v>66.900000000000006</v>
      </c>
      <c r="R53" s="119">
        <v>26.7</v>
      </c>
      <c r="S53" s="120">
        <f t="shared" si="5"/>
        <v>331.2</v>
      </c>
      <c r="T53" s="121">
        <v>247.29999999999998</v>
      </c>
      <c r="U53" s="122">
        <f t="shared" si="4"/>
        <v>133.92640517589973</v>
      </c>
      <c r="V53" s="123">
        <f t="shared" si="10"/>
        <v>807.59999999999991</v>
      </c>
      <c r="W53" s="124">
        <f t="shared" si="6"/>
        <v>738.9</v>
      </c>
      <c r="X53" s="125">
        <f t="shared" si="11"/>
        <v>109.29760454730004</v>
      </c>
    </row>
    <row r="54" spans="2:24" x14ac:dyDescent="0.2">
      <c r="B54" s="178"/>
      <c r="C54" s="18" t="s">
        <v>20</v>
      </c>
      <c r="D54" s="90">
        <v>69.5</v>
      </c>
      <c r="E54" s="12">
        <v>79.7</v>
      </c>
      <c r="F54" s="12">
        <v>54.7</v>
      </c>
      <c r="G54" s="12">
        <v>96.2</v>
      </c>
      <c r="H54" s="95">
        <v>102.30000000000001</v>
      </c>
      <c r="I54" s="117">
        <v>78.5</v>
      </c>
      <c r="J54" s="118">
        <f t="shared" si="8"/>
        <v>480.9</v>
      </c>
      <c r="K54" s="118">
        <v>488.9</v>
      </c>
      <c r="L54" s="118">
        <f>J54/K54*100</f>
        <v>98.363673552873792</v>
      </c>
      <c r="M54" s="95">
        <v>86.1</v>
      </c>
      <c r="N54" s="95">
        <v>58.4</v>
      </c>
      <c r="O54" s="95">
        <v>29.4</v>
      </c>
      <c r="P54" s="95">
        <v>65.900000000000006</v>
      </c>
      <c r="Q54" s="95">
        <v>67.599999999999994</v>
      </c>
      <c r="R54" s="119">
        <v>27.1</v>
      </c>
      <c r="S54" s="120">
        <f t="shared" si="5"/>
        <v>334.5</v>
      </c>
      <c r="T54" s="121">
        <v>249.89999999999998</v>
      </c>
      <c r="U54" s="122">
        <f t="shared" si="4"/>
        <v>133.85354141656666</v>
      </c>
      <c r="V54" s="123">
        <f t="shared" si="10"/>
        <v>815.4</v>
      </c>
      <c r="W54" s="124">
        <f t="shared" si="6"/>
        <v>738.8</v>
      </c>
      <c r="X54" s="125">
        <f t="shared" si="11"/>
        <v>110.36816459122902</v>
      </c>
    </row>
    <row r="55" spans="2:24" x14ac:dyDescent="0.2">
      <c r="B55" s="178"/>
      <c r="C55" s="18" t="s">
        <v>21</v>
      </c>
      <c r="D55" s="20">
        <v>0.3</v>
      </c>
      <c r="E55" s="13">
        <v>2.1</v>
      </c>
      <c r="F55" s="13">
        <v>1</v>
      </c>
      <c r="G55" s="13">
        <v>5</v>
      </c>
      <c r="H55" s="126">
        <v>5.6</v>
      </c>
      <c r="I55" s="126">
        <v>0.3</v>
      </c>
      <c r="J55" s="118">
        <f t="shared" si="8"/>
        <v>14.3</v>
      </c>
      <c r="K55" s="118">
        <v>17.7</v>
      </c>
      <c r="L55" s="118">
        <f t="shared" si="9"/>
        <v>80.790960451977412</v>
      </c>
      <c r="M55" s="126">
        <v>2.2000000000000002</v>
      </c>
      <c r="N55" s="126">
        <v>0.2</v>
      </c>
      <c r="O55" s="126">
        <v>0.2</v>
      </c>
      <c r="P55" s="126">
        <v>0.1</v>
      </c>
      <c r="Q55" s="126">
        <v>0.1</v>
      </c>
      <c r="R55" s="127">
        <v>0.1</v>
      </c>
      <c r="S55" s="120">
        <f t="shared" si="5"/>
        <v>2.9000000000000008</v>
      </c>
      <c r="T55" s="121">
        <v>2.1</v>
      </c>
      <c r="U55" s="122">
        <f t="shared" si="4"/>
        <v>138.09523809523813</v>
      </c>
      <c r="V55" s="123">
        <f t="shared" si="10"/>
        <v>17.200000000000003</v>
      </c>
      <c r="W55" s="124">
        <f t="shared" si="6"/>
        <v>19.8</v>
      </c>
      <c r="X55" s="125">
        <f t="shared" si="11"/>
        <v>86.868686868686879</v>
      </c>
    </row>
    <row r="56" spans="2:24" ht="13.5" thickBot="1" x14ac:dyDescent="0.25">
      <c r="B56" s="183"/>
      <c r="C56" s="84" t="s">
        <v>22</v>
      </c>
      <c r="D56" s="85">
        <v>0.4</v>
      </c>
      <c r="E56" s="86">
        <v>2.1</v>
      </c>
      <c r="F56" s="86">
        <v>1.1000000000000001</v>
      </c>
      <c r="G56" s="86">
        <v>5.2</v>
      </c>
      <c r="H56" s="139">
        <v>5.8</v>
      </c>
      <c r="I56" s="139">
        <v>0.4</v>
      </c>
      <c r="J56" s="130">
        <f t="shared" si="8"/>
        <v>15.000000000000002</v>
      </c>
      <c r="K56" s="130">
        <v>19</v>
      </c>
      <c r="L56" s="130">
        <f t="shared" si="9"/>
        <v>78.947368421052644</v>
      </c>
      <c r="M56" s="139">
        <v>2.2999999999999998</v>
      </c>
      <c r="N56" s="139">
        <v>0.2</v>
      </c>
      <c r="O56" s="139">
        <v>0.2</v>
      </c>
      <c r="P56" s="139">
        <v>0.2</v>
      </c>
      <c r="Q56" s="139">
        <v>0.3</v>
      </c>
      <c r="R56" s="140">
        <v>0.2</v>
      </c>
      <c r="S56" s="141">
        <f t="shared" si="5"/>
        <v>3.4000000000000004</v>
      </c>
      <c r="T56" s="142">
        <v>4.5999999999999996</v>
      </c>
      <c r="U56" s="143">
        <f t="shared" si="4"/>
        <v>73.913043478260889</v>
      </c>
      <c r="V56" s="144">
        <f t="shared" si="10"/>
        <v>18.399999999999999</v>
      </c>
      <c r="W56" s="145">
        <f t="shared" si="6"/>
        <v>23.6</v>
      </c>
      <c r="X56" s="146">
        <f t="shared" si="11"/>
        <v>77.966101694915253</v>
      </c>
    </row>
    <row r="57" spans="2:24" ht="13.5" customHeight="1" x14ac:dyDescent="0.2">
      <c r="B57" s="177" t="s">
        <v>29</v>
      </c>
      <c r="C57" s="3" t="s">
        <v>17</v>
      </c>
      <c r="D57" s="7">
        <v>5.8</v>
      </c>
      <c r="E57" s="5">
        <v>5.4</v>
      </c>
      <c r="F57" s="5">
        <v>12.9</v>
      </c>
      <c r="G57" s="5">
        <v>14.8</v>
      </c>
      <c r="H57" s="97">
        <v>16.399999999999999</v>
      </c>
      <c r="I57" s="97">
        <v>11.5</v>
      </c>
      <c r="J57" s="98">
        <f t="shared" si="8"/>
        <v>66.800000000000011</v>
      </c>
      <c r="K57" s="147">
        <v>69</v>
      </c>
      <c r="L57" s="98">
        <f t="shared" si="9"/>
        <v>96.811594202898561</v>
      </c>
      <c r="M57" s="97">
        <v>12.4</v>
      </c>
      <c r="N57" s="97">
        <v>5.8</v>
      </c>
      <c r="O57" s="97">
        <v>4.9000000000000004</v>
      </c>
      <c r="P57" s="97">
        <v>4.5999999999999996</v>
      </c>
      <c r="Q57" s="97">
        <v>3.7</v>
      </c>
      <c r="R57" s="99">
        <v>5.0999999999999996</v>
      </c>
      <c r="S57" s="100">
        <f>SUM(M57:R57)</f>
        <v>36.5</v>
      </c>
      <c r="T57" s="148">
        <v>38.4</v>
      </c>
      <c r="U57" s="102">
        <f t="shared" si="4"/>
        <v>95.052083333333343</v>
      </c>
      <c r="V57" s="149">
        <f t="shared" si="10"/>
        <v>103.30000000000001</v>
      </c>
      <c r="W57" s="149">
        <f t="shared" si="6"/>
        <v>107.4</v>
      </c>
      <c r="X57" s="105">
        <f t="shared" si="11"/>
        <v>96.18249534450652</v>
      </c>
    </row>
    <row r="58" spans="2:24" x14ac:dyDescent="0.2">
      <c r="B58" s="178"/>
      <c r="C58" s="4" t="s">
        <v>18</v>
      </c>
      <c r="D58" s="17">
        <v>0</v>
      </c>
      <c r="E58" s="11">
        <v>0.1</v>
      </c>
      <c r="F58" s="11">
        <v>0.6</v>
      </c>
      <c r="G58" s="11">
        <v>0.6</v>
      </c>
      <c r="H58" s="106">
        <v>0.6</v>
      </c>
      <c r="I58" s="106">
        <v>0.5</v>
      </c>
      <c r="J58" s="107">
        <f t="shared" si="8"/>
        <v>2.4</v>
      </c>
      <c r="K58" s="150">
        <v>2.4</v>
      </c>
      <c r="L58" s="109">
        <f t="shared" si="9"/>
        <v>100</v>
      </c>
      <c r="M58" s="106">
        <v>0.3</v>
      </c>
      <c r="N58" s="106">
        <v>0.1</v>
      </c>
      <c r="O58" s="106">
        <v>0</v>
      </c>
      <c r="P58" s="106">
        <v>0</v>
      </c>
      <c r="Q58" s="106">
        <v>0</v>
      </c>
      <c r="R58" s="110">
        <v>0</v>
      </c>
      <c r="S58" s="111">
        <f t="shared" si="5"/>
        <v>0.4</v>
      </c>
      <c r="T58" s="151">
        <v>0.3</v>
      </c>
      <c r="U58" s="113">
        <f t="shared" si="4"/>
        <v>133.33333333333334</v>
      </c>
      <c r="V58" s="152">
        <f t="shared" si="10"/>
        <v>2.8</v>
      </c>
      <c r="W58" s="152">
        <f t="shared" si="6"/>
        <v>2.6999999999999997</v>
      </c>
      <c r="X58" s="116">
        <f t="shared" si="11"/>
        <v>103.7037037037037</v>
      </c>
    </row>
    <row r="59" spans="2:24" x14ac:dyDescent="0.2">
      <c r="B59" s="178"/>
      <c r="C59" s="18" t="s">
        <v>19</v>
      </c>
      <c r="D59" s="19">
        <v>5.8</v>
      </c>
      <c r="E59" s="19">
        <v>5.3000000000000007</v>
      </c>
      <c r="F59" s="19">
        <v>12.3</v>
      </c>
      <c r="G59" s="19">
        <v>14.200000000000001</v>
      </c>
      <c r="H59" s="117">
        <v>15.799999999999999</v>
      </c>
      <c r="I59" s="117">
        <v>11</v>
      </c>
      <c r="J59" s="118">
        <f t="shared" si="8"/>
        <v>64.400000000000006</v>
      </c>
      <c r="K59" s="153">
        <v>66.600000000000009</v>
      </c>
      <c r="L59" s="118">
        <f t="shared" si="9"/>
        <v>96.696696696696691</v>
      </c>
      <c r="M59" s="95">
        <v>12.1</v>
      </c>
      <c r="N59" s="95">
        <v>5.7</v>
      </c>
      <c r="O59" s="95">
        <v>4.9000000000000004</v>
      </c>
      <c r="P59" s="95">
        <v>4.5999999999999996</v>
      </c>
      <c r="Q59" s="95">
        <v>3.7</v>
      </c>
      <c r="R59" s="119">
        <v>5.0999999999999996</v>
      </c>
      <c r="S59" s="120">
        <f t="shared" si="5"/>
        <v>36.1</v>
      </c>
      <c r="T59" s="154">
        <v>38.099999999999994</v>
      </c>
      <c r="U59" s="122">
        <f t="shared" si="4"/>
        <v>94.750656167979017</v>
      </c>
      <c r="V59" s="155">
        <f t="shared" si="10"/>
        <v>100.5</v>
      </c>
      <c r="W59" s="155">
        <f t="shared" si="6"/>
        <v>104.7</v>
      </c>
      <c r="X59" s="125">
        <f t="shared" si="11"/>
        <v>95.988538681948427</v>
      </c>
    </row>
    <row r="60" spans="2:24" x14ac:dyDescent="0.2">
      <c r="B60" s="178"/>
      <c r="C60" s="18" t="s">
        <v>20</v>
      </c>
      <c r="D60" s="19">
        <v>5.3999999999999995</v>
      </c>
      <c r="E60" s="19">
        <v>4.7</v>
      </c>
      <c r="F60" s="19">
        <v>12.3</v>
      </c>
      <c r="G60" s="19">
        <v>14.200000000000001</v>
      </c>
      <c r="H60" s="117">
        <v>15.799999999999999</v>
      </c>
      <c r="I60" s="117">
        <v>11</v>
      </c>
      <c r="J60" s="118">
        <f t="shared" si="8"/>
        <v>63.4</v>
      </c>
      <c r="K60" s="153">
        <v>67</v>
      </c>
      <c r="L60" s="118">
        <f t="shared" si="9"/>
        <v>94.626865671641795</v>
      </c>
      <c r="M60" s="95">
        <v>10.9</v>
      </c>
      <c r="N60" s="95">
        <v>5.3</v>
      </c>
      <c r="O60" s="95">
        <v>4.4000000000000004</v>
      </c>
      <c r="P60" s="95">
        <v>4</v>
      </c>
      <c r="Q60" s="95">
        <v>3.4</v>
      </c>
      <c r="R60" s="119">
        <v>4.7</v>
      </c>
      <c r="S60" s="120">
        <f t="shared" si="5"/>
        <v>32.700000000000003</v>
      </c>
      <c r="T60" s="154">
        <v>35.200000000000003</v>
      </c>
      <c r="U60" s="122">
        <f t="shared" si="4"/>
        <v>92.897727272727266</v>
      </c>
      <c r="V60" s="155">
        <f t="shared" si="10"/>
        <v>96.100000000000009</v>
      </c>
      <c r="W60" s="155">
        <f t="shared" si="6"/>
        <v>102.2</v>
      </c>
      <c r="X60" s="125">
        <f t="shared" si="11"/>
        <v>94.031311154598825</v>
      </c>
    </row>
    <row r="61" spans="2:24" x14ac:dyDescent="0.2">
      <c r="B61" s="178"/>
      <c r="C61" s="18" t="s">
        <v>21</v>
      </c>
      <c r="D61" s="20">
        <v>0.4</v>
      </c>
      <c r="E61" s="13">
        <v>0.7</v>
      </c>
      <c r="F61" s="13">
        <v>0.6</v>
      </c>
      <c r="G61" s="13">
        <v>0.6</v>
      </c>
      <c r="H61" s="126">
        <v>0.6</v>
      </c>
      <c r="I61" s="126">
        <v>0.5</v>
      </c>
      <c r="J61" s="118">
        <f t="shared" si="8"/>
        <v>3.4000000000000004</v>
      </c>
      <c r="K61" s="153">
        <v>2</v>
      </c>
      <c r="L61" s="118">
        <f t="shared" si="9"/>
        <v>170.00000000000003</v>
      </c>
      <c r="M61" s="126">
        <v>1.5</v>
      </c>
      <c r="N61" s="126">
        <v>0.5</v>
      </c>
      <c r="O61" s="126">
        <v>0.5</v>
      </c>
      <c r="P61" s="126">
        <v>0.6</v>
      </c>
      <c r="Q61" s="126">
        <v>0.3</v>
      </c>
      <c r="R61" s="127">
        <v>0.4</v>
      </c>
      <c r="S61" s="120">
        <f t="shared" si="5"/>
        <v>3.8</v>
      </c>
      <c r="T61" s="154">
        <v>3.1999999999999997</v>
      </c>
      <c r="U61" s="122">
        <f t="shared" si="4"/>
        <v>118.75</v>
      </c>
      <c r="V61" s="155">
        <f>SUM(D61:I61,M61:R61)</f>
        <v>7.2</v>
      </c>
      <c r="W61" s="155">
        <f t="shared" si="6"/>
        <v>5.1999999999999993</v>
      </c>
      <c r="X61" s="125">
        <f t="shared" si="11"/>
        <v>138.46153846153848</v>
      </c>
    </row>
    <row r="62" spans="2:24" ht="13.5" thickBot="1" x14ac:dyDescent="0.25">
      <c r="B62" s="179"/>
      <c r="C62" s="21" t="s">
        <v>22</v>
      </c>
      <c r="D62" s="22">
        <v>0.4</v>
      </c>
      <c r="E62" s="16">
        <v>0.7</v>
      </c>
      <c r="F62" s="16">
        <v>0.6</v>
      </c>
      <c r="G62" s="16">
        <v>0.6</v>
      </c>
      <c r="H62" s="128">
        <v>0.6</v>
      </c>
      <c r="I62" s="128">
        <v>0.5</v>
      </c>
      <c r="J62" s="129">
        <f t="shared" si="8"/>
        <v>3.4000000000000004</v>
      </c>
      <c r="K62" s="156">
        <v>2</v>
      </c>
      <c r="L62" s="129">
        <f t="shared" si="9"/>
        <v>170.00000000000003</v>
      </c>
      <c r="M62" s="128">
        <v>1.5</v>
      </c>
      <c r="N62" s="128">
        <v>0.5</v>
      </c>
      <c r="O62" s="128">
        <v>0.5</v>
      </c>
      <c r="P62" s="128">
        <v>0.6</v>
      </c>
      <c r="Q62" s="128">
        <v>0.3</v>
      </c>
      <c r="R62" s="131">
        <v>0.4</v>
      </c>
      <c r="S62" s="132">
        <f t="shared" si="5"/>
        <v>3.8</v>
      </c>
      <c r="T62" s="157">
        <v>3.1999999999999997</v>
      </c>
      <c r="U62" s="134">
        <f t="shared" si="4"/>
        <v>118.75</v>
      </c>
      <c r="V62" s="158">
        <f t="shared" si="10"/>
        <v>7.2</v>
      </c>
      <c r="W62" s="158">
        <f t="shared" si="6"/>
        <v>5.1999999999999993</v>
      </c>
      <c r="X62" s="137">
        <f t="shared" si="11"/>
        <v>138.46153846153848</v>
      </c>
    </row>
    <row r="63" spans="2:24" ht="13.5" customHeight="1" x14ac:dyDescent="0.2">
      <c r="B63" s="182" t="s">
        <v>30</v>
      </c>
      <c r="C63" s="87" t="s">
        <v>17</v>
      </c>
      <c r="D63" s="88">
        <v>6.8</v>
      </c>
      <c r="E63" s="89">
        <v>8</v>
      </c>
      <c r="F63" s="89">
        <v>4</v>
      </c>
      <c r="G63" s="89">
        <v>13.1</v>
      </c>
      <c r="H63" s="159">
        <v>15.8</v>
      </c>
      <c r="I63" s="159">
        <v>4.0999999999999996</v>
      </c>
      <c r="J63" s="160">
        <f t="shared" si="8"/>
        <v>51.800000000000004</v>
      </c>
      <c r="K63" s="160">
        <v>63</v>
      </c>
      <c r="L63" s="160">
        <f t="shared" si="9"/>
        <v>82.222222222222229</v>
      </c>
      <c r="M63" s="159">
        <v>10</v>
      </c>
      <c r="N63" s="159">
        <v>7.4</v>
      </c>
      <c r="O63" s="159">
        <v>8.3000000000000007</v>
      </c>
      <c r="P63" s="159">
        <v>3.5</v>
      </c>
      <c r="Q63" s="159">
        <v>3.2</v>
      </c>
      <c r="R63" s="161">
        <v>5</v>
      </c>
      <c r="S63" s="162">
        <f t="shared" si="5"/>
        <v>37.4</v>
      </c>
      <c r="T63" s="163">
        <v>35.6</v>
      </c>
      <c r="U63" s="164">
        <f t="shared" si="4"/>
        <v>105.0561797752809</v>
      </c>
      <c r="V63" s="165">
        <f t="shared" si="10"/>
        <v>89.2</v>
      </c>
      <c r="W63" s="166">
        <f t="shared" si="6"/>
        <v>98.6</v>
      </c>
      <c r="X63" s="167">
        <f t="shared" si="11"/>
        <v>90.466531440162285</v>
      </c>
    </row>
    <row r="64" spans="2:24" x14ac:dyDescent="0.2">
      <c r="B64" s="178"/>
      <c r="C64" s="4" t="s">
        <v>18</v>
      </c>
      <c r="D64" s="17">
        <v>0.3</v>
      </c>
      <c r="E64" s="11">
        <v>0.3</v>
      </c>
      <c r="F64" s="11">
        <v>0.2</v>
      </c>
      <c r="G64" s="11">
        <v>0.4</v>
      </c>
      <c r="H64" s="106">
        <v>0.5</v>
      </c>
      <c r="I64" s="106">
        <v>0.2</v>
      </c>
      <c r="J64" s="107">
        <f t="shared" si="8"/>
        <v>1.9000000000000001</v>
      </c>
      <c r="K64" s="108">
        <v>1.5000000000000002</v>
      </c>
      <c r="L64" s="109">
        <f t="shared" si="9"/>
        <v>126.66666666666666</v>
      </c>
      <c r="M64" s="106">
        <v>0.4</v>
      </c>
      <c r="N64" s="106">
        <v>0.3</v>
      </c>
      <c r="O64" s="106">
        <v>0.4</v>
      </c>
      <c r="P64" s="106">
        <v>0.2</v>
      </c>
      <c r="Q64" s="106">
        <v>0.2</v>
      </c>
      <c r="R64" s="110">
        <v>0.2</v>
      </c>
      <c r="S64" s="111">
        <f t="shared" si="5"/>
        <v>1.7</v>
      </c>
      <c r="T64" s="112">
        <v>1.4999999999999998</v>
      </c>
      <c r="U64" s="113">
        <f t="shared" si="4"/>
        <v>113.33333333333336</v>
      </c>
      <c r="V64" s="114">
        <f t="shared" si="10"/>
        <v>3.6000000000000005</v>
      </c>
      <c r="W64" s="115">
        <f t="shared" si="6"/>
        <v>3</v>
      </c>
      <c r="X64" s="116">
        <f t="shared" si="11"/>
        <v>120.00000000000001</v>
      </c>
    </row>
    <row r="65" spans="2:24" x14ac:dyDescent="0.2">
      <c r="B65" s="178"/>
      <c r="C65" s="18" t="s">
        <v>19</v>
      </c>
      <c r="D65" s="90">
        <v>6.5</v>
      </c>
      <c r="E65" s="95">
        <v>7.7</v>
      </c>
      <c r="F65" s="95">
        <v>3.8</v>
      </c>
      <c r="G65" s="95">
        <v>12.7</v>
      </c>
      <c r="H65" s="95">
        <v>15.3</v>
      </c>
      <c r="I65" s="117">
        <v>3.8999999999999995</v>
      </c>
      <c r="J65" s="118">
        <f t="shared" si="8"/>
        <v>49.9</v>
      </c>
      <c r="K65" s="118">
        <v>61.500000000000007</v>
      </c>
      <c r="L65" s="118">
        <f t="shared" si="9"/>
        <v>81.138211382113809</v>
      </c>
      <c r="M65" s="95">
        <v>9.6</v>
      </c>
      <c r="N65" s="95">
        <v>7.1</v>
      </c>
      <c r="O65" s="95">
        <v>7.9</v>
      </c>
      <c r="P65" s="95">
        <v>3.3</v>
      </c>
      <c r="Q65" s="95">
        <v>3</v>
      </c>
      <c r="R65" s="119">
        <v>4.8</v>
      </c>
      <c r="S65" s="120">
        <f t="shared" si="5"/>
        <v>35.700000000000003</v>
      </c>
      <c r="T65" s="121">
        <v>34.099999999999994</v>
      </c>
      <c r="U65" s="122">
        <f t="shared" si="4"/>
        <v>104.69208211143697</v>
      </c>
      <c r="V65" s="123">
        <f t="shared" si="10"/>
        <v>85.6</v>
      </c>
      <c r="W65" s="124">
        <f t="shared" si="6"/>
        <v>95.6</v>
      </c>
      <c r="X65" s="125">
        <f t="shared" si="11"/>
        <v>89.539748953974893</v>
      </c>
    </row>
    <row r="66" spans="2:24" x14ac:dyDescent="0.2">
      <c r="B66" s="178"/>
      <c r="C66" s="18" t="s">
        <v>20</v>
      </c>
      <c r="D66" s="90">
        <v>6.3999999999999995</v>
      </c>
      <c r="E66" s="95">
        <v>7.1</v>
      </c>
      <c r="F66" s="95">
        <v>3.9</v>
      </c>
      <c r="G66" s="95">
        <v>9.1999999999999993</v>
      </c>
      <c r="H66" s="95">
        <v>10.700000000000001</v>
      </c>
      <c r="I66" s="117">
        <v>4.0999999999999996</v>
      </c>
      <c r="J66" s="118">
        <f t="shared" si="8"/>
        <v>41.4</v>
      </c>
      <c r="K66" s="118">
        <v>50.100000000000009</v>
      </c>
      <c r="L66" s="118">
        <f t="shared" si="9"/>
        <v>82.634730538922142</v>
      </c>
      <c r="M66" s="95">
        <v>8.9</v>
      </c>
      <c r="N66" s="95">
        <v>6.8</v>
      </c>
      <c r="O66" s="95">
        <v>7.8</v>
      </c>
      <c r="P66" s="95">
        <v>3.1</v>
      </c>
      <c r="Q66" s="95">
        <v>2.8</v>
      </c>
      <c r="R66" s="119">
        <v>4.5</v>
      </c>
      <c r="S66" s="120">
        <f t="shared" si="5"/>
        <v>33.900000000000006</v>
      </c>
      <c r="T66" s="121">
        <v>32.299999999999997</v>
      </c>
      <c r="U66" s="122">
        <f t="shared" si="4"/>
        <v>104.95356037151706</v>
      </c>
      <c r="V66" s="123">
        <f t="shared" si="10"/>
        <v>75.299999999999983</v>
      </c>
      <c r="W66" s="124">
        <f t="shared" si="6"/>
        <v>82.4</v>
      </c>
      <c r="X66" s="125">
        <f t="shared" si="11"/>
        <v>91.383495145631045</v>
      </c>
    </row>
    <row r="67" spans="2:24" x14ac:dyDescent="0.2">
      <c r="B67" s="178"/>
      <c r="C67" s="18" t="s">
        <v>21</v>
      </c>
      <c r="D67" s="20">
        <v>0.4</v>
      </c>
      <c r="E67" s="13">
        <v>0.9</v>
      </c>
      <c r="F67" s="13">
        <v>0.1</v>
      </c>
      <c r="G67" s="13">
        <v>3.9</v>
      </c>
      <c r="H67" s="126">
        <v>5.0999999999999996</v>
      </c>
      <c r="I67" s="126">
        <v>0</v>
      </c>
      <c r="J67" s="118">
        <f t="shared" ref="J67:J69" si="12">SUM(D67:I67)</f>
        <v>10.399999999999999</v>
      </c>
      <c r="K67" s="118">
        <v>12.9</v>
      </c>
      <c r="L67" s="118">
        <f t="shared" ref="L67:L74" si="13">J67/K67*100</f>
        <v>80.620155038759677</v>
      </c>
      <c r="M67" s="126">
        <v>1.1000000000000001</v>
      </c>
      <c r="N67" s="126">
        <v>0.6</v>
      </c>
      <c r="O67" s="126">
        <v>0.5</v>
      </c>
      <c r="P67" s="126">
        <v>0.4</v>
      </c>
      <c r="Q67" s="126">
        <v>0.4</v>
      </c>
      <c r="R67" s="127">
        <v>0.5</v>
      </c>
      <c r="S67" s="120">
        <f t="shared" si="5"/>
        <v>3.5</v>
      </c>
      <c r="T67" s="121">
        <v>3.3</v>
      </c>
      <c r="U67" s="122">
        <f t="shared" si="4"/>
        <v>106.06060606060606</v>
      </c>
      <c r="V67" s="123">
        <f t="shared" ref="V67:V74" si="14">SUM(D67:I67,M67:R67)</f>
        <v>13.899999999999999</v>
      </c>
      <c r="W67" s="124">
        <f t="shared" si="6"/>
        <v>16.2</v>
      </c>
      <c r="X67" s="125">
        <f t="shared" ref="X67:X68" si="15">V67/W67*100</f>
        <v>85.802469135802468</v>
      </c>
    </row>
    <row r="68" spans="2:24" ht="13.5" thickBot="1" x14ac:dyDescent="0.25">
      <c r="B68" s="183"/>
      <c r="C68" s="84" t="s">
        <v>22</v>
      </c>
      <c r="D68" s="85">
        <v>0.4</v>
      </c>
      <c r="E68" s="86">
        <v>0.9</v>
      </c>
      <c r="F68" s="86">
        <v>0.1</v>
      </c>
      <c r="G68" s="86">
        <v>3.9</v>
      </c>
      <c r="H68" s="139">
        <v>5.0999999999999996</v>
      </c>
      <c r="I68" s="139">
        <v>0</v>
      </c>
      <c r="J68" s="130">
        <f t="shared" si="12"/>
        <v>10.399999999999999</v>
      </c>
      <c r="K68" s="130">
        <v>12.9</v>
      </c>
      <c r="L68" s="130">
        <f t="shared" si="13"/>
        <v>80.620155038759677</v>
      </c>
      <c r="M68" s="139">
        <v>1.1000000000000001</v>
      </c>
      <c r="N68" s="139">
        <v>0.6</v>
      </c>
      <c r="O68" s="139">
        <v>0.5</v>
      </c>
      <c r="P68" s="139">
        <v>0.4</v>
      </c>
      <c r="Q68" s="139">
        <v>0.4</v>
      </c>
      <c r="R68" s="140">
        <v>0.5</v>
      </c>
      <c r="S68" s="141">
        <f t="shared" si="5"/>
        <v>3.5</v>
      </c>
      <c r="T68" s="142">
        <v>3.3</v>
      </c>
      <c r="U68" s="143">
        <f t="shared" ref="U68:U74" si="16">S68/T68*100</f>
        <v>106.06060606060606</v>
      </c>
      <c r="V68" s="144">
        <f t="shared" si="14"/>
        <v>13.899999999999999</v>
      </c>
      <c r="W68" s="145">
        <f t="shared" ref="W68" si="17">K68+T68</f>
        <v>16.2</v>
      </c>
      <c r="X68" s="146">
        <f t="shared" si="15"/>
        <v>85.802469135802468</v>
      </c>
    </row>
    <row r="69" spans="2:24" x14ac:dyDescent="0.2">
      <c r="B69" s="184" t="s">
        <v>32</v>
      </c>
      <c r="C69" s="3" t="s">
        <v>17</v>
      </c>
      <c r="D69" s="92">
        <f>D3+D9+D15+D21+D27+D33+D39+D45+D51+D57+D63</f>
        <v>652.89999999999986</v>
      </c>
      <c r="E69" s="92">
        <f t="shared" ref="E69:I73" si="18">E3+E9+E15+E21+E27+E33+E39+E45+E51+E57+E63</f>
        <v>768.59999999999991</v>
      </c>
      <c r="F69" s="92">
        <f t="shared" si="18"/>
        <v>545.1</v>
      </c>
      <c r="G69" s="92">
        <f t="shared" si="18"/>
        <v>1094.8999999999999</v>
      </c>
      <c r="H69" s="168">
        <f t="shared" si="18"/>
        <v>1264.5000000000002</v>
      </c>
      <c r="I69" s="168">
        <f t="shared" si="18"/>
        <v>784.19999999999993</v>
      </c>
      <c r="J69" s="98">
        <f t="shared" si="12"/>
        <v>5110.2</v>
      </c>
      <c r="K69" s="147">
        <f>SUM(K3,K9,K15,K21,K27,K33,K39,K45,K51,K57,K63)</f>
        <v>5125.5</v>
      </c>
      <c r="L69" s="98">
        <f t="shared" si="13"/>
        <v>99.701492537313428</v>
      </c>
      <c r="M69" s="169">
        <f>M3+M9+M15+M21+M27+M33+M39+M45+M51+M57+M63</f>
        <v>1208.6000000000001</v>
      </c>
      <c r="N69" s="169">
        <f t="shared" ref="N69:R69" si="19">N3+N9+N15+N21+N27+N33+N39+N45+N51+N57+N63</f>
        <v>992.19999999999993</v>
      </c>
      <c r="O69" s="169">
        <f t="shared" si="19"/>
        <v>705.19999999999993</v>
      </c>
      <c r="P69" s="169">
        <f t="shared" si="19"/>
        <v>545.30000000000007</v>
      </c>
      <c r="Q69" s="169">
        <f t="shared" si="19"/>
        <v>368.99999999999994</v>
      </c>
      <c r="R69" s="170">
        <f t="shared" si="19"/>
        <v>549</v>
      </c>
      <c r="S69" s="100">
        <f t="shared" ref="S69:S74" si="20">SUM(M69:R69)</f>
        <v>4369.3</v>
      </c>
      <c r="T69" s="148">
        <v>4185.8</v>
      </c>
      <c r="U69" s="102">
        <f t="shared" si="16"/>
        <v>104.38386927230158</v>
      </c>
      <c r="V69" s="149">
        <f>SUM(D69:I69,M69:R69)</f>
        <v>9479.5</v>
      </c>
      <c r="W69" s="149">
        <f>SUM(W3,W9,W15,W21,W27,W33,W39,W45,W51,W57,W63)</f>
        <v>9311.3000000000011</v>
      </c>
      <c r="X69" s="105">
        <f t="shared" ref="X69:X74" si="21">V69/W69*100</f>
        <v>101.80640726858763</v>
      </c>
    </row>
    <row r="70" spans="2:24" x14ac:dyDescent="0.2">
      <c r="B70" s="185"/>
      <c r="C70" s="4" t="s">
        <v>18</v>
      </c>
      <c r="D70" s="31">
        <f t="shared" ref="D70:I74" si="22">D4+D10+D16+D22+D28+D34+D40+D46+D52+D58+D64</f>
        <v>130.10000000000002</v>
      </c>
      <c r="E70" s="31">
        <f t="shared" si="18"/>
        <v>158.20000000000002</v>
      </c>
      <c r="F70" s="31">
        <f t="shared" si="18"/>
        <v>101.6</v>
      </c>
      <c r="G70" s="31">
        <f t="shared" si="18"/>
        <v>268.5</v>
      </c>
      <c r="H70" s="171">
        <f t="shared" si="18"/>
        <v>328.2000000000001</v>
      </c>
      <c r="I70" s="171">
        <f t="shared" si="18"/>
        <v>179.1</v>
      </c>
      <c r="J70" s="107">
        <f>SUM(D70:I70)</f>
        <v>1165.7</v>
      </c>
      <c r="K70" s="150">
        <f t="shared" ref="K70:K74" si="23">SUM(K4,K10,K16,K22,K28,K34,K40,K46,K52,K58,K64)</f>
        <v>1101.1000000000001</v>
      </c>
      <c r="L70" s="109">
        <f t="shared" si="13"/>
        <v>105.86686041231495</v>
      </c>
      <c r="M70" s="172">
        <f t="shared" ref="M70:R74" si="24">M4+M10+M16+M22+M28+M34+M40+M46+M52+M58+M64</f>
        <v>258.7</v>
      </c>
      <c r="N70" s="172">
        <f t="shared" si="24"/>
        <v>210.8</v>
      </c>
      <c r="O70" s="172">
        <f t="shared" si="24"/>
        <v>139.40000000000003</v>
      </c>
      <c r="P70" s="172">
        <f t="shared" si="24"/>
        <v>92.300000000000011</v>
      </c>
      <c r="Q70" s="172">
        <f t="shared" si="24"/>
        <v>57.099999999999994</v>
      </c>
      <c r="R70" s="173">
        <f t="shared" si="24"/>
        <v>107.5</v>
      </c>
      <c r="S70" s="111">
        <f t="shared" si="20"/>
        <v>865.80000000000007</v>
      </c>
      <c r="T70" s="151">
        <v>922.9</v>
      </c>
      <c r="U70" s="113">
        <f>S70/T70*100</f>
        <v>93.812980821324103</v>
      </c>
      <c r="V70" s="152">
        <f t="shared" si="14"/>
        <v>2031.5</v>
      </c>
      <c r="W70" s="152">
        <f t="shared" ref="W70:W74" si="25">SUM(W4,W10,W16,W22,W28,W34,W40,W46,W52,W58,W64)</f>
        <v>2024</v>
      </c>
      <c r="X70" s="116">
        <f t="shared" si="21"/>
        <v>100.37055335968378</v>
      </c>
    </row>
    <row r="71" spans="2:24" x14ac:dyDescent="0.2">
      <c r="B71" s="185"/>
      <c r="C71" s="18" t="s">
        <v>19</v>
      </c>
      <c r="D71" s="19">
        <f t="shared" si="22"/>
        <v>522.79999999999995</v>
      </c>
      <c r="E71" s="19">
        <f t="shared" si="18"/>
        <v>610.4</v>
      </c>
      <c r="F71" s="19">
        <f t="shared" si="18"/>
        <v>443.5</v>
      </c>
      <c r="G71" s="19">
        <f t="shared" si="18"/>
        <v>826.40000000000009</v>
      </c>
      <c r="H71" s="117">
        <f t="shared" si="18"/>
        <v>936.3</v>
      </c>
      <c r="I71" s="117">
        <f t="shared" si="18"/>
        <v>605.09999999999991</v>
      </c>
      <c r="J71" s="107">
        <f t="shared" ref="J71:J72" si="26">SUM(D71:I71)</f>
        <v>3944.4999999999995</v>
      </c>
      <c r="K71" s="153">
        <f t="shared" si="23"/>
        <v>4024.3999999999996</v>
      </c>
      <c r="L71" s="118">
        <f t="shared" si="13"/>
        <v>98.014610873670605</v>
      </c>
      <c r="M71" s="95">
        <f t="shared" si="24"/>
        <v>949.90000000000009</v>
      </c>
      <c r="N71" s="95">
        <f t="shared" si="24"/>
        <v>781.4</v>
      </c>
      <c r="O71" s="95">
        <f t="shared" si="24"/>
        <v>565.79999999999995</v>
      </c>
      <c r="P71" s="95">
        <f t="shared" si="24"/>
        <v>453.00000000000006</v>
      </c>
      <c r="Q71" s="95">
        <f t="shared" si="24"/>
        <v>311.90000000000003</v>
      </c>
      <c r="R71" s="119">
        <f>R5+R11+R17+R23+R29+R35+R41+R47+R53+R59+R65</f>
        <v>441.5</v>
      </c>
      <c r="S71" s="120">
        <f t="shared" si="20"/>
        <v>3503.5000000000005</v>
      </c>
      <c r="T71" s="154">
        <v>3262.9</v>
      </c>
      <c r="U71" s="122">
        <f t="shared" si="16"/>
        <v>107.37380857519385</v>
      </c>
      <c r="V71" s="155">
        <f t="shared" si="14"/>
        <v>7447.9999999999991</v>
      </c>
      <c r="W71" s="155">
        <f t="shared" si="25"/>
        <v>7287.3</v>
      </c>
      <c r="X71" s="125">
        <f t="shared" si="21"/>
        <v>102.20520631784061</v>
      </c>
    </row>
    <row r="72" spans="2:24" x14ac:dyDescent="0.2">
      <c r="B72" s="185"/>
      <c r="C72" s="18" t="s">
        <v>20</v>
      </c>
      <c r="D72" s="19">
        <f t="shared" si="22"/>
        <v>580.5</v>
      </c>
      <c r="E72" s="19">
        <f t="shared" si="18"/>
        <v>692.9000000000002</v>
      </c>
      <c r="F72" s="19">
        <f t="shared" si="18"/>
        <v>489.78299999999996</v>
      </c>
      <c r="G72" s="19">
        <f t="shared" si="18"/>
        <v>975.30000000000018</v>
      </c>
      <c r="H72" s="117">
        <f t="shared" si="18"/>
        <v>1124.8</v>
      </c>
      <c r="I72" s="117">
        <f t="shared" si="18"/>
        <v>699.1</v>
      </c>
      <c r="J72" s="107">
        <f t="shared" si="26"/>
        <v>4562.3830000000007</v>
      </c>
      <c r="K72" s="153">
        <f t="shared" si="23"/>
        <v>4564.7</v>
      </c>
      <c r="L72" s="118">
        <f t="shared" si="13"/>
        <v>99.949240913970272</v>
      </c>
      <c r="M72" s="95">
        <f t="shared" si="24"/>
        <v>1060.1000000000001</v>
      </c>
      <c r="N72" s="95">
        <f t="shared" si="24"/>
        <v>831.4</v>
      </c>
      <c r="O72" s="95">
        <f t="shared" si="24"/>
        <v>563.69999999999993</v>
      </c>
      <c r="P72" s="95">
        <f t="shared" si="24"/>
        <v>424.30000000000007</v>
      </c>
      <c r="Q72" s="95">
        <f t="shared" si="24"/>
        <v>316.39999999999998</v>
      </c>
      <c r="R72" s="119">
        <f t="shared" si="24"/>
        <v>443.40000000000003</v>
      </c>
      <c r="S72" s="120">
        <f t="shared" si="20"/>
        <v>3639.3</v>
      </c>
      <c r="T72" s="154">
        <v>3514.5</v>
      </c>
      <c r="U72" s="122">
        <f t="shared" si="16"/>
        <v>103.55100298762272</v>
      </c>
      <c r="V72" s="155">
        <f>SUM(D72:I72,M72:R72)</f>
        <v>8201.6830000000009</v>
      </c>
      <c r="W72" s="155">
        <f t="shared" si="25"/>
        <v>8079.1999999999989</v>
      </c>
      <c r="X72" s="125">
        <f t="shared" si="21"/>
        <v>101.51602881473416</v>
      </c>
    </row>
    <row r="73" spans="2:24" x14ac:dyDescent="0.2">
      <c r="B73" s="185"/>
      <c r="C73" s="18" t="s">
        <v>21</v>
      </c>
      <c r="D73" s="19">
        <f t="shared" si="22"/>
        <v>72.40000000000002</v>
      </c>
      <c r="E73" s="19">
        <f>E7+E13+E19+E25+E31+E37+E43+E49+E55+E61+E67</f>
        <v>75.7</v>
      </c>
      <c r="F73" s="19">
        <f t="shared" si="18"/>
        <v>55.317000000000014</v>
      </c>
      <c r="G73" s="19">
        <f t="shared" si="18"/>
        <v>119.60000000000001</v>
      </c>
      <c r="H73" s="117">
        <f t="shared" si="18"/>
        <v>139.69999999999996</v>
      </c>
      <c r="I73" s="117">
        <f>I7+I13+I19+I25+I31+I37+I43+I49+I55+I61+I67</f>
        <v>85.100000000000009</v>
      </c>
      <c r="J73" s="107">
        <f>SUM(D73:I73)</f>
        <v>547.81700000000001</v>
      </c>
      <c r="K73" s="153">
        <f t="shared" si="23"/>
        <v>560.80000000000007</v>
      </c>
      <c r="L73" s="118">
        <f t="shared" si="13"/>
        <v>97.684914407988572</v>
      </c>
      <c r="M73" s="95">
        <f>M7+M13+M19+M25+M31+M37+M43+M49+M55+M61+M67</f>
        <v>148.5</v>
      </c>
      <c r="N73" s="95">
        <f t="shared" si="24"/>
        <v>160.79999999999998</v>
      </c>
      <c r="O73" s="95">
        <f t="shared" si="24"/>
        <v>141.49999999999997</v>
      </c>
      <c r="P73" s="95">
        <f t="shared" si="24"/>
        <v>121</v>
      </c>
      <c r="Q73" s="95">
        <f t="shared" si="24"/>
        <v>52.6</v>
      </c>
      <c r="R73" s="119">
        <f t="shared" si="24"/>
        <v>105.6</v>
      </c>
      <c r="S73" s="120">
        <f t="shared" si="20"/>
        <v>730</v>
      </c>
      <c r="T73" s="154">
        <v>671.3</v>
      </c>
      <c r="U73" s="122">
        <f t="shared" si="16"/>
        <v>108.74422761805454</v>
      </c>
      <c r="V73" s="155">
        <f t="shared" si="14"/>
        <v>1277.8169999999998</v>
      </c>
      <c r="W73" s="155">
        <f t="shared" si="25"/>
        <v>1232.1000000000001</v>
      </c>
      <c r="X73" s="125">
        <f t="shared" si="21"/>
        <v>103.71049427806183</v>
      </c>
    </row>
    <row r="74" spans="2:24" ht="13.5" thickBot="1" x14ac:dyDescent="0.25">
      <c r="B74" s="186"/>
      <c r="C74" s="21" t="s">
        <v>22</v>
      </c>
      <c r="D74" s="32">
        <f t="shared" si="22"/>
        <v>84.100000000000023</v>
      </c>
      <c r="E74" s="32">
        <f t="shared" si="22"/>
        <v>86.500000000000014</v>
      </c>
      <c r="F74" s="32">
        <f t="shared" si="22"/>
        <v>69.399999999999977</v>
      </c>
      <c r="G74" s="32">
        <f t="shared" si="22"/>
        <v>134.79999999999998</v>
      </c>
      <c r="H74" s="174">
        <f t="shared" si="22"/>
        <v>154.4</v>
      </c>
      <c r="I74" s="174">
        <f t="shared" si="22"/>
        <v>98.300000000000011</v>
      </c>
      <c r="J74" s="129">
        <f>SUM(D74:I74)</f>
        <v>627.5</v>
      </c>
      <c r="K74" s="156">
        <f t="shared" si="23"/>
        <v>654.99999999999989</v>
      </c>
      <c r="L74" s="129">
        <f t="shared" si="13"/>
        <v>95.801526717557266</v>
      </c>
      <c r="M74" s="175">
        <f t="shared" si="24"/>
        <v>164</v>
      </c>
      <c r="N74" s="175">
        <f t="shared" si="24"/>
        <v>175.2</v>
      </c>
      <c r="O74" s="175">
        <f t="shared" si="24"/>
        <v>155.09999999999997</v>
      </c>
      <c r="P74" s="175">
        <f t="shared" si="24"/>
        <v>134.5</v>
      </c>
      <c r="Q74" s="175">
        <f t="shared" si="24"/>
        <v>63.7</v>
      </c>
      <c r="R74" s="176">
        <f t="shared" si="24"/>
        <v>120.60000000000001</v>
      </c>
      <c r="S74" s="132">
        <f t="shared" si="20"/>
        <v>813.1</v>
      </c>
      <c r="T74" s="157">
        <v>756.5</v>
      </c>
      <c r="U74" s="134">
        <f t="shared" si="16"/>
        <v>107.48182419035031</v>
      </c>
      <c r="V74" s="158">
        <f t="shared" si="14"/>
        <v>1440.6</v>
      </c>
      <c r="W74" s="158">
        <f t="shared" si="25"/>
        <v>1411.5000000000002</v>
      </c>
      <c r="X74" s="137">
        <f t="shared" si="21"/>
        <v>102.06163655685438</v>
      </c>
    </row>
    <row r="75" spans="2:24" ht="13.5" customHeight="1" x14ac:dyDescent="0.2">
      <c r="B75" s="180" t="s">
        <v>40</v>
      </c>
      <c r="C75" s="80" t="s">
        <v>17</v>
      </c>
      <c r="D75" s="81">
        <v>395.5</v>
      </c>
      <c r="E75" s="82">
        <v>372.5</v>
      </c>
      <c r="F75" s="82">
        <v>657.1</v>
      </c>
      <c r="G75" s="82">
        <v>1054.7</v>
      </c>
      <c r="H75" s="82">
        <v>1383.7999999999997</v>
      </c>
      <c r="I75" s="83">
        <v>1261.9000000000001</v>
      </c>
      <c r="J75" s="94">
        <f>SUM(D75:I75)</f>
        <v>5125.5</v>
      </c>
      <c r="M75" s="81">
        <v>1407.3000000000002</v>
      </c>
      <c r="N75" s="82">
        <v>986.90000000000009</v>
      </c>
      <c r="O75" s="82">
        <v>524.4</v>
      </c>
      <c r="P75" s="82">
        <v>359.00000000000006</v>
      </c>
      <c r="Q75" s="82">
        <v>346.10000000000008</v>
      </c>
      <c r="R75" s="83">
        <v>562.09999999999991</v>
      </c>
      <c r="S75" s="94">
        <f>SUM(M75:R75)</f>
        <v>4185.8</v>
      </c>
    </row>
    <row r="76" spans="2:24" ht="13.5" thickBot="1" x14ac:dyDescent="0.25">
      <c r="B76" s="181"/>
      <c r="C76" s="23" t="s">
        <v>31</v>
      </c>
      <c r="D76" s="36">
        <f t="shared" ref="D76:J76" si="27">D69/D75*100</f>
        <v>165.08217446270541</v>
      </c>
      <c r="E76" s="33">
        <f t="shared" si="27"/>
        <v>206.33557046979863</v>
      </c>
      <c r="F76" s="33">
        <f t="shared" si="27"/>
        <v>82.955410135443614</v>
      </c>
      <c r="G76" s="33">
        <f t="shared" si="27"/>
        <v>103.81151038209914</v>
      </c>
      <c r="H76" s="33">
        <f t="shared" si="27"/>
        <v>91.378811967047284</v>
      </c>
      <c r="I76" s="34">
        <f t="shared" si="27"/>
        <v>62.144385450511116</v>
      </c>
      <c r="J76" s="35">
        <f t="shared" si="27"/>
        <v>99.701492537313428</v>
      </c>
      <c r="L76" s="53"/>
      <c r="M76" s="32">
        <f t="shared" ref="M76:S76" si="28">M69/M75*100</f>
        <v>85.88076458466567</v>
      </c>
      <c r="N76" s="33">
        <f t="shared" si="28"/>
        <v>100.53703516060391</v>
      </c>
      <c r="O76" s="33">
        <f t="shared" si="28"/>
        <v>134.47749809305873</v>
      </c>
      <c r="P76" s="33">
        <f t="shared" si="28"/>
        <v>151.89415041782729</v>
      </c>
      <c r="Q76" s="33">
        <f t="shared" si="28"/>
        <v>106.61658480208027</v>
      </c>
      <c r="R76" s="34">
        <f t="shared" si="28"/>
        <v>97.669453833837423</v>
      </c>
      <c r="S76" s="35">
        <f t="shared" si="28"/>
        <v>104.38386927230158</v>
      </c>
      <c r="V76" s="55"/>
    </row>
    <row r="77" spans="2:24" x14ac:dyDescent="0.2">
      <c r="M77" s="37">
        <f t="shared" ref="M77:R77" si="29">SUM(M9:M14)</f>
        <v>626.6</v>
      </c>
      <c r="N77" s="37">
        <f t="shared" si="29"/>
        <v>479.2</v>
      </c>
      <c r="O77" s="37">
        <f t="shared" si="29"/>
        <v>358.7</v>
      </c>
      <c r="P77" s="37">
        <f t="shared" si="29"/>
        <v>221.20000000000002</v>
      </c>
      <c r="Q77" s="37">
        <f t="shared" si="29"/>
        <v>177.2</v>
      </c>
      <c r="R77" s="37">
        <f t="shared" si="29"/>
        <v>272.60000000000002</v>
      </c>
    </row>
    <row r="78" spans="2:24" x14ac:dyDescent="0.2">
      <c r="V78" s="37"/>
    </row>
    <row r="79" spans="2:24" x14ac:dyDescent="0.2"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2:24" x14ac:dyDescent="0.2">
      <c r="E80" s="37"/>
      <c r="Q80" s="54"/>
    </row>
    <row r="91" spans="21:24" x14ac:dyDescent="0.2">
      <c r="U91" s="96"/>
      <c r="V91" s="55"/>
      <c r="W91" s="93"/>
      <c r="X91" s="93"/>
    </row>
    <row r="92" spans="21:24" x14ac:dyDescent="0.2">
      <c r="U92" s="96"/>
      <c r="V92" s="55"/>
      <c r="W92" s="93"/>
      <c r="X92" s="93"/>
    </row>
    <row r="93" spans="21:24" x14ac:dyDescent="0.2">
      <c r="U93" s="96"/>
      <c r="V93" s="55"/>
      <c r="W93" s="93"/>
      <c r="X93" s="93"/>
    </row>
    <row r="94" spans="21:24" x14ac:dyDescent="0.2">
      <c r="U94" s="96"/>
      <c r="V94" s="55"/>
      <c r="W94" s="93"/>
      <c r="X94" s="93"/>
    </row>
    <row r="95" spans="21:24" x14ac:dyDescent="0.2">
      <c r="U95" s="96"/>
      <c r="V95" s="55"/>
      <c r="W95" s="93"/>
      <c r="X95" s="93"/>
    </row>
    <row r="96" spans="21:24" x14ac:dyDescent="0.2">
      <c r="U96" s="96"/>
      <c r="V96" s="55"/>
      <c r="W96" s="93"/>
      <c r="X96" s="93"/>
    </row>
  </sheetData>
  <mergeCells count="13">
    <mergeCell ref="B75:B76"/>
    <mergeCell ref="B57:B62"/>
    <mergeCell ref="B63:B68"/>
    <mergeCell ref="B69:B74"/>
    <mergeCell ref="B39:B44"/>
    <mergeCell ref="B45:B50"/>
    <mergeCell ref="B51:B56"/>
    <mergeCell ref="B33:B38"/>
    <mergeCell ref="B3:B8"/>
    <mergeCell ref="B9:B14"/>
    <mergeCell ref="B15:B20"/>
    <mergeCell ref="B21:B26"/>
    <mergeCell ref="B27:B32"/>
  </mergeCells>
  <phoneticPr fontId="1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&amp;L&amp;"-,太字"&amp;16令和3年（２０２１年）度胆振管内観光入込客数調査結果</oddHeader>
  </headerFooter>
  <rowBreaks count="2" manualBreakCount="2">
    <brk id="38" min="1" max="23" man="1"/>
    <brk id="68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観光入込</vt:lpstr>
      <vt:lpstr>観光入込!Print_Area</vt:lpstr>
      <vt:lpstr>観光入込!Print_Titles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木場＿俊介</dc:creator>
  <cp:lastModifiedBy>user</cp:lastModifiedBy>
  <cp:lastPrinted>2022-08-16T05:38:37Z</cp:lastPrinted>
  <dcterms:created xsi:type="dcterms:W3CDTF">2014-12-25T00:18:22Z</dcterms:created>
  <dcterms:modified xsi:type="dcterms:W3CDTF">2022-08-22T09:06:56Z</dcterms:modified>
</cp:coreProperties>
</file>